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3835" windowHeight="11655"/>
  </bookViews>
  <sheets>
    <sheet name="업체목록" sheetId="6" r:id="rId1"/>
    <sheet name="레고켐" sheetId="1" r:id="rId2"/>
    <sheet name="제넥신" sheetId="2" r:id="rId3"/>
    <sheet name="아이큐어" sheetId="3" r:id="rId4"/>
    <sheet name="크리스탈" sheetId="4" r:id="rId5"/>
  </sheets>
  <calcPr calcId="162913" concurrentCalc="0"/>
</workbook>
</file>

<file path=xl/calcChain.xml><?xml version="1.0" encoding="utf-8"?>
<calcChain xmlns="http://schemas.openxmlformats.org/spreadsheetml/2006/main">
  <c r="N45" i="4" l="1"/>
  <c r="N44" i="4"/>
  <c r="M44" i="4"/>
  <c r="M42" i="4"/>
  <c r="K42" i="4"/>
  <c r="D44" i="4"/>
  <c r="F44" i="4"/>
  <c r="F77" i="4"/>
  <c r="D43" i="4"/>
  <c r="D77" i="4"/>
  <c r="F42" i="4"/>
  <c r="D42" i="4"/>
  <c r="H40" i="4"/>
  <c r="H42" i="4"/>
  <c r="I40" i="4"/>
  <c r="F60" i="1"/>
  <c r="D60" i="1"/>
  <c r="H39" i="1"/>
  <c r="I39" i="1"/>
</calcChain>
</file>

<file path=xl/sharedStrings.xml><?xml version="1.0" encoding="utf-8"?>
<sst xmlns="http://schemas.openxmlformats.org/spreadsheetml/2006/main" count="642" uniqueCount="134">
  <si>
    <t>거래일자</t>
  </si>
  <si>
    <t>거래구분</t>
  </si>
  <si>
    <t>프로젝트</t>
  </si>
  <si>
    <t>원화</t>
  </si>
  <si>
    <t>거래주수</t>
  </si>
  <si>
    <t>거래후
보유주수</t>
  </si>
  <si>
    <t>투자(거래)원금</t>
  </si>
  <si>
    <t>투자잔액</t>
  </si>
  <si>
    <t>처분익</t>
  </si>
  <si>
    <t>처분손</t>
  </si>
  <si>
    <t>상환</t>
  </si>
  <si>
    <t>자본금변동</t>
  </si>
  <si>
    <t>전환사채전환</t>
  </si>
  <si>
    <t>시가평가손환입</t>
  </si>
  <si>
    <t>평가손</t>
  </si>
  <si>
    <t>지출</t>
  </si>
  <si>
    <t>보통주 거래주식수 합계</t>
    <phoneticPr fontId="4" type="noConversion"/>
  </si>
  <si>
    <t>거래원금</t>
    <phoneticPr fontId="4" type="noConversion"/>
  </si>
  <si>
    <t>회수수익</t>
    <phoneticPr fontId="4" type="noConversion"/>
  </si>
  <si>
    <t>CB거래내역</t>
    <phoneticPr fontId="4" type="noConversion"/>
  </si>
  <si>
    <t>이자</t>
  </si>
  <si>
    <t>CB 거래내역</t>
    <phoneticPr fontId="4" type="noConversion"/>
  </si>
  <si>
    <t>단주대금</t>
  </si>
  <si>
    <t>주식전환</t>
  </si>
  <si>
    <t>무상증자</t>
  </si>
  <si>
    <t>워런트행사</t>
  </si>
  <si>
    <t>워런트매각</t>
  </si>
  <si>
    <t>BW 거래내역</t>
    <phoneticPr fontId="4" type="noConversion"/>
  </si>
  <si>
    <r>
      <rPr>
        <sz val="10"/>
        <color rgb="FF00B050"/>
        <rFont val="맑은 고딕"/>
        <family val="3"/>
        <charset val="129"/>
        <scheme val="minor"/>
      </rPr>
      <t>우선주</t>
    </r>
    <r>
      <rPr>
        <sz val="10"/>
        <color theme="1"/>
        <rFont val="맑은 고딕"/>
        <family val="3"/>
        <charset val="129"/>
        <scheme val="minor"/>
      </rPr>
      <t xml:space="preserve"> 거래내역</t>
    </r>
    <phoneticPr fontId="4" type="noConversion"/>
  </si>
  <si>
    <r>
      <t xml:space="preserve">BW-&gt;보통주, </t>
    </r>
    <r>
      <rPr>
        <sz val="10"/>
        <color rgb="FF00B050"/>
        <rFont val="맑은 고딕"/>
        <family val="3"/>
        <charset val="129"/>
        <scheme val="minor"/>
      </rPr>
      <t>우선주</t>
    </r>
    <r>
      <rPr>
        <sz val="10"/>
        <color theme="1"/>
        <rFont val="맑은 고딕"/>
        <family val="3"/>
        <charset val="129"/>
        <scheme val="minor"/>
      </rPr>
      <t>-&gt;보통주 거래내역</t>
    </r>
    <phoneticPr fontId="4" type="noConversion"/>
  </si>
  <si>
    <r>
      <t>CB-&gt;보통주,</t>
    </r>
    <r>
      <rPr>
        <sz val="10"/>
        <color rgb="FF00B050"/>
        <rFont val="맑은 고딕"/>
        <family val="3"/>
        <charset val="129"/>
        <scheme val="minor"/>
      </rPr>
      <t xml:space="preserve"> 우선주</t>
    </r>
    <r>
      <rPr>
        <sz val="10"/>
        <color theme="1"/>
        <rFont val="맑은 고딕"/>
        <family val="2"/>
        <charset val="129"/>
        <scheme val="minor"/>
      </rPr>
      <t>-&gt;보통주 거래내역</t>
    </r>
    <r>
      <rPr>
        <sz val="10"/>
        <color rgb="FF00B050"/>
        <rFont val="맑은 고딕"/>
        <family val="3"/>
        <charset val="129"/>
        <scheme val="minor"/>
      </rPr>
      <t/>
    </r>
    <phoneticPr fontId="4" type="noConversion"/>
  </si>
  <si>
    <t>시가평가익환입</t>
  </si>
  <si>
    <t>평가익</t>
  </si>
  <si>
    <r>
      <rPr>
        <sz val="10"/>
        <color rgb="FF00B050"/>
        <rFont val="맑은 고딕"/>
        <family val="3"/>
        <charset val="129"/>
        <scheme val="minor"/>
      </rPr>
      <t>우선주</t>
    </r>
    <r>
      <rPr>
        <sz val="10"/>
        <color theme="1"/>
        <rFont val="맑은 고딕"/>
        <family val="2"/>
        <charset val="129"/>
        <scheme val="minor"/>
      </rPr>
      <t xml:space="preserve"> 거래내역</t>
    </r>
    <phoneticPr fontId="4" type="noConversion"/>
  </si>
  <si>
    <t>CB 거래내역</t>
    <phoneticPr fontId="4" type="noConversion"/>
  </si>
  <si>
    <r>
      <t xml:space="preserve">CB-&gt;보통주, </t>
    </r>
    <r>
      <rPr>
        <sz val="10"/>
        <color rgb="FF00B050"/>
        <rFont val="맑은 고딕"/>
        <family val="3"/>
        <charset val="129"/>
        <scheme val="minor"/>
      </rPr>
      <t>보통주</t>
    </r>
    <r>
      <rPr>
        <sz val="10"/>
        <color theme="1"/>
        <rFont val="맑은 고딕"/>
        <family val="2"/>
        <charset val="129"/>
        <scheme val="minor"/>
      </rPr>
      <t xml:space="preserve"> 거래내역</t>
    </r>
    <phoneticPr fontId="4" type="noConversion"/>
  </si>
  <si>
    <t>매각단가(원단위 미만 절사)</t>
    <phoneticPr fontId="4" type="noConversion"/>
  </si>
  <si>
    <t>관련약정
유무</t>
  </si>
  <si>
    <t>약정번호</t>
  </si>
  <si>
    <t>사업자번호</t>
  </si>
  <si>
    <t>등급</t>
  </si>
  <si>
    <t>투자기업</t>
  </si>
  <si>
    <t>투자형태</t>
  </si>
  <si>
    <t>액면가</t>
  </si>
  <si>
    <t>보유주수</t>
  </si>
  <si>
    <t>통화</t>
  </si>
  <si>
    <t>총발행주수</t>
  </si>
  <si>
    <t>지분율</t>
  </si>
  <si>
    <t>투자금액</t>
  </si>
  <si>
    <t>회수원금</t>
  </si>
  <si>
    <t>감액손실</t>
  </si>
  <si>
    <t>예</t>
  </si>
  <si>
    <t>WI160005</t>
  </si>
  <si>
    <t>107-88-40539</t>
  </si>
  <si>
    <t>A-매우 양호</t>
  </si>
  <si>
    <t>(주)디알텍</t>
  </si>
  <si>
    <t>투자주식-보통주</t>
  </si>
  <si>
    <t/>
  </si>
  <si>
    <t>대한민국（원)</t>
  </si>
  <si>
    <t>WV150001</t>
  </si>
  <si>
    <t>신주인수권부사채</t>
  </si>
  <si>
    <t>WB140005</t>
  </si>
  <si>
    <t>314-81-82268</t>
  </si>
  <si>
    <t>(주)레고켐바이오사이언스</t>
  </si>
  <si>
    <t>전환사채</t>
  </si>
  <si>
    <t>WI140007</t>
  </si>
  <si>
    <t>WI160002</t>
  </si>
  <si>
    <t>314-81-95083</t>
  </si>
  <si>
    <t>B-양호</t>
  </si>
  <si>
    <t>(주)와이바이오로직스</t>
  </si>
  <si>
    <t>투자주식-우선주</t>
  </si>
  <si>
    <t>WI160036</t>
  </si>
  <si>
    <t>WB140002</t>
  </si>
  <si>
    <t>506-81-31989</t>
  </si>
  <si>
    <t>(주)제넥신</t>
  </si>
  <si>
    <t>WI140006</t>
  </si>
  <si>
    <t>WI150002</t>
  </si>
  <si>
    <t>WI160013</t>
  </si>
  <si>
    <t>WB150001</t>
  </si>
  <si>
    <t>314-81-33883</t>
  </si>
  <si>
    <t>(주)지트리비앤티</t>
  </si>
  <si>
    <t>WI160001</t>
  </si>
  <si>
    <t>아니오</t>
  </si>
  <si>
    <t>WB140009</t>
  </si>
  <si>
    <t>107-81-84746</t>
  </si>
  <si>
    <t>(주)코렌텍</t>
  </si>
  <si>
    <t>WI140012</t>
  </si>
  <si>
    <t>FI140001</t>
  </si>
  <si>
    <t>100-00-15889</t>
  </si>
  <si>
    <t>NeoImmuneTech, Inc.</t>
  </si>
  <si>
    <t>해외-Stock-보통주</t>
  </si>
  <si>
    <t>미국（달러)</t>
  </si>
  <si>
    <t>WI140003</t>
  </si>
  <si>
    <t>104-81-45370</t>
  </si>
  <si>
    <t>다이노나(주)</t>
  </si>
  <si>
    <t>WI150001</t>
  </si>
  <si>
    <t>114-81-99306</t>
  </si>
  <si>
    <t>아이큐어(주)</t>
  </si>
  <si>
    <t>WI150003</t>
  </si>
  <si>
    <t>WV150002</t>
  </si>
  <si>
    <t>WB150002</t>
  </si>
  <si>
    <t>314-81-21219</t>
  </si>
  <si>
    <t>주식회사 젬백스앤카엘</t>
  </si>
  <si>
    <t>WI160028</t>
  </si>
  <si>
    <t>119-86-23145</t>
  </si>
  <si>
    <t>주식회사 천랩</t>
  </si>
  <si>
    <t>WP160001</t>
  </si>
  <si>
    <t>131-86-30461</t>
  </si>
  <si>
    <t>지디케이화장품(주)</t>
  </si>
  <si>
    <t>운용투자주식-보통주</t>
  </si>
  <si>
    <t>WB140003</t>
  </si>
  <si>
    <t>314-81-34562</t>
  </si>
  <si>
    <t>크리스탈지노믹스(주)</t>
  </si>
  <si>
    <t>WI140004</t>
  </si>
  <si>
    <t>WP150001</t>
  </si>
  <si>
    <t>211-87-04515</t>
  </si>
  <si>
    <t>휴젤(주)</t>
  </si>
  <si>
    <t>합계</t>
  </si>
  <si>
    <t>재원 : 인터베스트글로벌제약펀드</t>
    <phoneticPr fontId="4" type="noConversion"/>
  </si>
  <si>
    <r>
      <t xml:space="preserve">CB-&gt;보통주, </t>
    </r>
    <r>
      <rPr>
        <sz val="10"/>
        <color rgb="FF00B050"/>
        <rFont val="맑은 고딕"/>
        <family val="3"/>
        <charset val="129"/>
        <scheme val="minor"/>
      </rPr>
      <t>보통주</t>
    </r>
    <r>
      <rPr>
        <sz val="10"/>
        <color theme="1"/>
        <rFont val="맑은 고딕"/>
        <family val="2"/>
        <charset val="129"/>
        <scheme val="minor"/>
      </rPr>
      <t xml:space="preserve"> 거래내역</t>
    </r>
    <phoneticPr fontId="4" type="noConversion"/>
  </si>
  <si>
    <r>
      <t xml:space="preserve">신규 약정번호 : </t>
    </r>
    <r>
      <rPr>
        <i/>
        <u/>
        <sz val="10"/>
        <color rgb="FFFF0000"/>
        <rFont val="맑은 고딕"/>
        <family val="3"/>
        <charset val="129"/>
        <scheme val="minor"/>
      </rPr>
      <t>WI160037</t>
    </r>
    <phoneticPr fontId="4" type="noConversion"/>
  </si>
  <si>
    <r>
      <t xml:space="preserve">신규 약정번호 : </t>
    </r>
    <r>
      <rPr>
        <i/>
        <u/>
        <sz val="10"/>
        <color rgb="FFFF0000"/>
        <rFont val="맑은 고딕"/>
        <family val="3"/>
        <charset val="129"/>
        <scheme val="minor"/>
      </rPr>
      <t>WI160038</t>
    </r>
    <phoneticPr fontId="4" type="noConversion"/>
  </si>
  <si>
    <r>
      <t xml:space="preserve">신규 약정번호 : </t>
    </r>
    <r>
      <rPr>
        <i/>
        <u/>
        <sz val="10"/>
        <color rgb="FFFF0000"/>
        <rFont val="맑은 고딕"/>
        <family val="3"/>
        <charset val="129"/>
        <scheme val="minor"/>
      </rPr>
      <t>WI160039</t>
    </r>
    <phoneticPr fontId="4" type="noConversion"/>
  </si>
  <si>
    <r>
      <t xml:space="preserve">신규 약정번호 : </t>
    </r>
    <r>
      <rPr>
        <i/>
        <u/>
        <sz val="10"/>
        <color rgb="FFFF0000"/>
        <rFont val="맑은 고딕"/>
        <family val="3"/>
        <charset val="129"/>
        <scheme val="minor"/>
      </rPr>
      <t>WI150005</t>
    </r>
    <phoneticPr fontId="4" type="noConversion"/>
  </si>
  <si>
    <r>
      <t xml:space="preserve">WI140007 -&gt; </t>
    </r>
    <r>
      <rPr>
        <sz val="11"/>
        <color rgb="FFFF0000"/>
        <rFont val="맑은 고딕"/>
        <family val="3"/>
        <charset val="129"/>
        <scheme val="minor"/>
      </rPr>
      <t>WI160037</t>
    </r>
    <phoneticPr fontId="4" type="noConversion"/>
  </si>
  <si>
    <t>변경전 -&gt; 변경후</t>
    <phoneticPr fontId="4" type="noConversion"/>
  </si>
  <si>
    <t>약정번호</t>
    <phoneticPr fontId="4" type="noConversion"/>
  </si>
  <si>
    <t xml:space="preserve"> </t>
    <phoneticPr fontId="4" type="noConversion"/>
  </si>
  <si>
    <r>
      <t xml:space="preserve">WI150003 -&gt; </t>
    </r>
    <r>
      <rPr>
        <sz val="11"/>
        <color rgb="FFFF0000"/>
        <rFont val="맑은 고딕"/>
        <family val="3"/>
        <charset val="129"/>
        <scheme val="minor"/>
      </rPr>
      <t>WI160039</t>
    </r>
    <phoneticPr fontId="4" type="noConversion"/>
  </si>
  <si>
    <t>변경후 약정번호 필드가 있는지 확인필요</t>
    <phoneticPr fontId="4" type="noConversion"/>
  </si>
  <si>
    <r>
      <t xml:space="preserve">WI150002 -&gt; </t>
    </r>
    <r>
      <rPr>
        <sz val="11"/>
        <color rgb="FFFF0000"/>
        <rFont val="맑은 고딕"/>
        <family val="3"/>
        <charset val="129"/>
        <scheme val="minor"/>
      </rPr>
      <t>WI160038</t>
    </r>
    <phoneticPr fontId="4" type="noConversion"/>
  </si>
  <si>
    <r>
      <t xml:space="preserve">WI140004 -&gt; </t>
    </r>
    <r>
      <rPr>
        <sz val="11"/>
        <color rgb="FFFF0000"/>
        <rFont val="맑은 고딕"/>
        <family val="3"/>
        <charset val="129"/>
        <scheme val="minor"/>
      </rPr>
      <t>WI150005</t>
    </r>
    <phoneticPr fontId="4" type="noConversion"/>
  </si>
  <si>
    <t xml:space="preserve">
WI140004 -&gt; WI150005
2015-11-10 거래를 아래 두 건으로 분할하여야 함</t>
    <phoneticPr fontId="4" type="noConversion"/>
  </si>
  <si>
    <r>
      <rPr>
        <sz val="11"/>
        <rFont val="맑은 고딕"/>
        <family val="3"/>
        <charset val="129"/>
        <scheme val="minor"/>
      </rPr>
      <t>WI140004 -&gt;</t>
    </r>
    <r>
      <rPr>
        <sz val="11"/>
        <color rgb="FFFF0000"/>
        <rFont val="맑은 고딕"/>
        <family val="3"/>
        <charset val="129"/>
        <scheme val="minor"/>
      </rPr>
      <t xml:space="preserve"> WI150005
2015.11.10일건 1,365백만원을 735백만원, 629백만원으로 분리해야함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</si>
</sst>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#0.00%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rgb="FF424760"/>
      <name val="맑은 고딕"/>
      <family val="3"/>
      <charset val="129"/>
      <scheme val="minor"/>
    </font>
    <font>
      <sz val="9"/>
      <color rgb="FF42476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B05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rgb="FF424760"/>
      <name val="맑은 고딕"/>
      <family val="3"/>
      <charset val="129"/>
      <scheme val="minor"/>
    </font>
    <font>
      <sz val="10"/>
      <color rgb="FF424760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i/>
      <u/>
      <sz val="10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AE6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5" fillId="0" borderId="0" xfId="0" applyFont="1">
      <alignment vertical="center"/>
    </xf>
    <xf numFmtId="14" fontId="3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176" fontId="3" fillId="3" borderId="3" xfId="0" applyNumberFormat="1" applyFont="1" applyFill="1" applyBorder="1" applyAlignment="1">
      <alignment horizontal="right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176" fontId="3" fillId="4" borderId="3" xfId="0" applyNumberFormat="1" applyFont="1" applyFill="1" applyBorder="1" applyAlignment="1">
      <alignment horizontal="right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176" fontId="3" fillId="5" borderId="3" xfId="0" applyNumberFormat="1" applyFont="1" applyFill="1" applyBorder="1" applyAlignment="1">
      <alignment horizontal="right" vertical="center" wrapText="1"/>
    </xf>
    <xf numFmtId="14" fontId="3" fillId="4" borderId="6" xfId="0" applyNumberFormat="1" applyFont="1" applyFill="1" applyBorder="1" applyAlignment="1">
      <alignment vertical="center" wrapText="1"/>
    </xf>
    <xf numFmtId="41" fontId="3" fillId="4" borderId="5" xfId="1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76" fontId="5" fillId="5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right" vertical="center" wrapText="1"/>
    </xf>
    <xf numFmtId="176" fontId="3" fillId="3" borderId="7" xfId="0" applyNumberFormat="1" applyFont="1" applyFill="1" applyBorder="1" applyAlignment="1">
      <alignment horizontal="right" vertical="center" wrapText="1"/>
    </xf>
    <xf numFmtId="176" fontId="3" fillId="5" borderId="14" xfId="0" applyNumberFormat="1" applyFont="1" applyFill="1" applyBorder="1" applyAlignment="1">
      <alignment horizontal="right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176" fontId="3" fillId="0" borderId="18" xfId="0" applyNumberFormat="1" applyFont="1" applyBorder="1" applyAlignment="1">
      <alignment horizontal="right" vertical="center" wrapText="1"/>
    </xf>
    <xf numFmtId="176" fontId="3" fillId="0" borderId="19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176" fontId="3" fillId="0" borderId="21" xfId="0" applyNumberFormat="1" applyFont="1" applyBorder="1" applyAlignment="1">
      <alignment horizontal="right" vertical="center" wrapText="1"/>
    </xf>
    <xf numFmtId="176" fontId="3" fillId="0" borderId="16" xfId="0" applyNumberFormat="1" applyFont="1" applyBorder="1" applyAlignment="1">
      <alignment horizontal="right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4" fontId="3" fillId="5" borderId="13" xfId="0" applyNumberFormat="1" applyFont="1" applyFill="1" applyBorder="1" applyAlignment="1">
      <alignment horizontal="center" vertical="center" wrapText="1"/>
    </xf>
    <xf numFmtId="49" fontId="3" fillId="5" borderId="14" xfId="0" applyNumberFormat="1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176" fontId="3" fillId="5" borderId="15" xfId="0" applyNumberFormat="1" applyFont="1" applyFill="1" applyBorder="1" applyAlignment="1">
      <alignment horizontal="right" vertical="center" wrapText="1"/>
    </xf>
    <xf numFmtId="176" fontId="3" fillId="3" borderId="16" xfId="0" applyNumberFormat="1" applyFont="1" applyFill="1" applyBorder="1" applyAlignment="1">
      <alignment horizontal="right" vertical="center" wrapText="1"/>
    </xf>
    <xf numFmtId="176" fontId="3" fillId="3" borderId="18" xfId="0" applyNumberFormat="1" applyFont="1" applyFill="1" applyBorder="1" applyAlignment="1">
      <alignment horizontal="right" vertical="center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4" fontId="3" fillId="0" borderId="2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176" fontId="3" fillId="0" borderId="25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177" fontId="11" fillId="0" borderId="1" xfId="0" applyNumberFormat="1" applyFont="1" applyBorder="1" applyAlignment="1">
      <alignment horizontal="righ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176" fontId="11" fillId="0" borderId="3" xfId="0" applyNumberFormat="1" applyFont="1" applyBorder="1" applyAlignment="1">
      <alignment horizontal="right" vertical="center" wrapText="1"/>
    </xf>
    <xf numFmtId="177" fontId="11" fillId="0" borderId="3" xfId="0" applyNumberFormat="1" applyFont="1" applyBorder="1" applyAlignment="1">
      <alignment horizontal="right" vertical="center" wrapText="1"/>
    </xf>
    <xf numFmtId="176" fontId="11" fillId="2" borderId="1" xfId="0" applyNumberFormat="1" applyFont="1" applyFill="1" applyBorder="1" applyAlignment="1">
      <alignment horizontal="righ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right" vertical="center" wrapText="1"/>
    </xf>
    <xf numFmtId="176" fontId="11" fillId="6" borderId="1" xfId="0" applyNumberFormat="1" applyFont="1" applyFill="1" applyBorder="1" applyAlignment="1">
      <alignment horizontal="right" vertical="center" wrapText="1"/>
    </xf>
    <xf numFmtId="0" fontId="12" fillId="0" borderId="0" xfId="0" applyFont="1">
      <alignment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49" fontId="10" fillId="6" borderId="5" xfId="0" applyNumberFormat="1" applyFont="1" applyFill="1" applyBorder="1" applyAlignment="1">
      <alignment horizontal="center" vertical="center" wrapText="1"/>
    </xf>
    <xf numFmtId="49" fontId="10" fillId="6" borderId="6" xfId="0" applyNumberFormat="1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49" fontId="11" fillId="3" borderId="26" xfId="0" applyNumberFormat="1" applyFont="1" applyFill="1" applyBorder="1" applyAlignment="1">
      <alignment horizontal="left" vertical="center" wrapText="1"/>
    </xf>
    <xf numFmtId="49" fontId="11" fillId="3" borderId="21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left" vertical="center" wrapText="1"/>
    </xf>
    <xf numFmtId="176" fontId="11" fillId="3" borderId="3" xfId="0" applyNumberFormat="1" applyFont="1" applyFill="1" applyBorder="1" applyAlignment="1">
      <alignment horizontal="right" vertical="center" wrapText="1"/>
    </xf>
    <xf numFmtId="177" fontId="11" fillId="3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>
      <alignment vertical="center"/>
    </xf>
    <xf numFmtId="49" fontId="11" fillId="3" borderId="27" xfId="0" applyNumberFormat="1" applyFont="1" applyFill="1" applyBorder="1" applyAlignment="1">
      <alignment horizontal="left" vertical="center" wrapText="1"/>
    </xf>
    <xf numFmtId="49" fontId="11" fillId="3" borderId="28" xfId="0" applyNumberFormat="1" applyFont="1" applyFill="1" applyBorder="1" applyAlignment="1">
      <alignment horizontal="left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176" fontId="0" fillId="0" borderId="0" xfId="0" applyNumberFormat="1" applyFill="1">
      <alignment vertical="center"/>
    </xf>
    <xf numFmtId="14" fontId="3" fillId="7" borderId="3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176" fontId="3" fillId="7" borderId="3" xfId="0" applyNumberFormat="1" applyFont="1" applyFill="1" applyBorder="1" applyAlignment="1">
      <alignment horizontal="right" vertical="center" wrapText="1"/>
    </xf>
    <xf numFmtId="0" fontId="14" fillId="0" borderId="0" xfId="0" applyFont="1">
      <alignment vertical="center"/>
    </xf>
    <xf numFmtId="0" fontId="8" fillId="0" borderId="31" xfId="0" applyFont="1" applyBorder="1">
      <alignment vertical="center"/>
    </xf>
    <xf numFmtId="41" fontId="9" fillId="0" borderId="32" xfId="1" applyFont="1" applyBorder="1">
      <alignment vertical="center"/>
    </xf>
    <xf numFmtId="14" fontId="3" fillId="4" borderId="29" xfId="0" applyNumberFormat="1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41" fontId="3" fillId="4" borderId="0" xfId="1" applyFont="1" applyFill="1" applyBorder="1" applyAlignment="1">
      <alignment vertical="center" wrapText="1"/>
    </xf>
    <xf numFmtId="14" fontId="3" fillId="4" borderId="33" xfId="0" applyNumberFormat="1" applyFont="1" applyFill="1" applyBorder="1" applyAlignment="1">
      <alignment vertical="center" wrapText="1"/>
    </xf>
    <xf numFmtId="0" fontId="15" fillId="7" borderId="30" xfId="0" applyFont="1" applyFill="1" applyBorder="1" applyAlignment="1">
      <alignment horizontal="left" vertical="center" wrapText="1"/>
    </xf>
    <xf numFmtId="41" fontId="0" fillId="0" borderId="0" xfId="0" applyNumberFormat="1">
      <alignment vertical="center"/>
    </xf>
    <xf numFmtId="0" fontId="14" fillId="7" borderId="34" xfId="0" applyFont="1" applyFill="1" applyBorder="1" applyAlignment="1">
      <alignment vertical="center" wrapText="1"/>
    </xf>
    <xf numFmtId="0" fontId="15" fillId="7" borderId="27" xfId="0" applyFont="1" applyFill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Normal="100" workbookViewId="0">
      <selection activeCell="J29" sqref="J29"/>
    </sheetView>
  </sheetViews>
  <sheetFormatPr defaultColWidth="8.875" defaultRowHeight="13.5"/>
  <cols>
    <col min="1" max="1" width="8.875" style="62" customWidth="1"/>
    <col min="2" max="2" width="9.25" style="62" bestFit="1" customWidth="1"/>
    <col min="3" max="3" width="11.625" style="62" bestFit="1" customWidth="1"/>
    <col min="4" max="4" width="10.375" style="62" bestFit="1" customWidth="1"/>
    <col min="5" max="5" width="21.5" style="62" bestFit="1" customWidth="1"/>
    <col min="6" max="6" width="13.875" style="62" bestFit="1" customWidth="1"/>
    <col min="7" max="7" width="8" style="62" bestFit="1" customWidth="1"/>
    <col min="8" max="8" width="6.375" style="62" bestFit="1" customWidth="1"/>
    <col min="9" max="9" width="9" style="62" bestFit="1" customWidth="1"/>
    <col min="10" max="10" width="11.875" style="62" bestFit="1" customWidth="1"/>
    <col min="11" max="11" width="10.875" style="62" bestFit="1" customWidth="1"/>
    <col min="12" max="12" width="6.75" style="62" bestFit="1" customWidth="1"/>
    <col min="13" max="14" width="13.125" style="62" bestFit="1" customWidth="1"/>
    <col min="15" max="15" width="8" style="62" bestFit="1" customWidth="1"/>
    <col min="16" max="17" width="13.125" style="62" bestFit="1" customWidth="1"/>
    <col min="18" max="18" width="6.375" style="62" bestFit="1" customWidth="1"/>
    <col min="19" max="16384" width="8.875" style="62"/>
  </cols>
  <sheetData>
    <row r="1" spans="1:18" s="10" customFormat="1">
      <c r="A1" s="10" t="s">
        <v>118</v>
      </c>
    </row>
    <row r="2" spans="1:18" s="10" customFormat="1"/>
    <row r="3" spans="1:18">
      <c r="A3" s="167" t="s">
        <v>37</v>
      </c>
      <c r="B3" s="167" t="s">
        <v>38</v>
      </c>
      <c r="C3" s="167" t="s">
        <v>39</v>
      </c>
      <c r="D3" s="167" t="s">
        <v>40</v>
      </c>
      <c r="E3" s="167" t="s">
        <v>41</v>
      </c>
      <c r="F3" s="167" t="s">
        <v>42</v>
      </c>
      <c r="G3" s="167" t="s">
        <v>2</v>
      </c>
      <c r="H3" s="167" t="s">
        <v>43</v>
      </c>
      <c r="I3" s="167" t="s">
        <v>44</v>
      </c>
      <c r="J3" s="167" t="s">
        <v>45</v>
      </c>
      <c r="K3" s="167" t="s">
        <v>46</v>
      </c>
      <c r="L3" s="167" t="s">
        <v>47</v>
      </c>
      <c r="M3" s="169" t="s">
        <v>3</v>
      </c>
      <c r="N3" s="170"/>
      <c r="O3" s="170"/>
      <c r="P3" s="170"/>
      <c r="Q3" s="170"/>
      <c r="R3" s="171"/>
    </row>
    <row r="4" spans="1:18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52" t="s">
        <v>48</v>
      </c>
      <c r="N4" s="152" t="s">
        <v>49</v>
      </c>
      <c r="O4" s="152" t="s">
        <v>50</v>
      </c>
      <c r="P4" s="152" t="s">
        <v>7</v>
      </c>
      <c r="Q4" s="152" t="s">
        <v>8</v>
      </c>
      <c r="R4" s="152" t="s">
        <v>9</v>
      </c>
    </row>
    <row r="5" spans="1:18">
      <c r="A5" s="153" t="s">
        <v>51</v>
      </c>
      <c r="B5" s="153" t="s">
        <v>52</v>
      </c>
      <c r="C5" s="153" t="s">
        <v>53</v>
      </c>
      <c r="D5" s="153" t="s">
        <v>54</v>
      </c>
      <c r="E5" s="154" t="s">
        <v>55</v>
      </c>
      <c r="F5" s="153" t="s">
        <v>56</v>
      </c>
      <c r="G5" s="154" t="s">
        <v>57</v>
      </c>
      <c r="H5" s="155">
        <v>500</v>
      </c>
      <c r="I5" s="155">
        <v>2516108</v>
      </c>
      <c r="J5" s="153" t="s">
        <v>58</v>
      </c>
      <c r="K5" s="155">
        <v>41325206</v>
      </c>
      <c r="L5" s="156">
        <v>6.0900000000000003E-2</v>
      </c>
      <c r="M5" s="155">
        <v>0</v>
      </c>
      <c r="N5" s="155">
        <v>1088507602</v>
      </c>
      <c r="O5" s="155">
        <v>0</v>
      </c>
      <c r="P5" s="155">
        <v>1411493398</v>
      </c>
      <c r="Q5" s="155">
        <v>3479463900</v>
      </c>
      <c r="R5" s="155">
        <v>0</v>
      </c>
    </row>
    <row r="6" spans="1:18" ht="14.25" thickBot="1">
      <c r="A6" s="157" t="s">
        <v>51</v>
      </c>
      <c r="B6" s="157" t="s">
        <v>59</v>
      </c>
      <c r="C6" s="157" t="s">
        <v>53</v>
      </c>
      <c r="D6" s="157" t="s">
        <v>54</v>
      </c>
      <c r="E6" s="158" t="s">
        <v>55</v>
      </c>
      <c r="F6" s="157" t="s">
        <v>60</v>
      </c>
      <c r="G6" s="159" t="s">
        <v>57</v>
      </c>
      <c r="H6" s="160">
        <v>0</v>
      </c>
      <c r="I6" s="160">
        <v>0</v>
      </c>
      <c r="J6" s="157" t="s">
        <v>58</v>
      </c>
      <c r="K6" s="160">
        <v>0</v>
      </c>
      <c r="L6" s="161">
        <v>0</v>
      </c>
      <c r="M6" s="160">
        <v>5000002000</v>
      </c>
      <c r="N6" s="160">
        <v>2500001000</v>
      </c>
      <c r="O6" s="160">
        <v>0</v>
      </c>
      <c r="P6" s="160">
        <v>0</v>
      </c>
      <c r="Q6" s="160">
        <v>347410073</v>
      </c>
      <c r="R6" s="160">
        <v>0</v>
      </c>
    </row>
    <row r="7" spans="1:18" s="189" customFormat="1">
      <c r="A7" s="182" t="s">
        <v>51</v>
      </c>
      <c r="B7" s="182" t="s">
        <v>61</v>
      </c>
      <c r="C7" s="182" t="s">
        <v>62</v>
      </c>
      <c r="D7" s="183" t="s">
        <v>54</v>
      </c>
      <c r="E7" s="184" t="s">
        <v>63</v>
      </c>
      <c r="F7" s="185" t="s">
        <v>64</v>
      </c>
      <c r="G7" s="186" t="s">
        <v>57</v>
      </c>
      <c r="H7" s="187">
        <v>500</v>
      </c>
      <c r="I7" s="187">
        <v>0</v>
      </c>
      <c r="J7" s="182" t="s">
        <v>58</v>
      </c>
      <c r="K7" s="187">
        <v>0</v>
      </c>
      <c r="L7" s="188">
        <v>0</v>
      </c>
      <c r="M7" s="187">
        <v>4800000000</v>
      </c>
      <c r="N7" s="187">
        <v>1200</v>
      </c>
      <c r="O7" s="187">
        <v>0</v>
      </c>
      <c r="P7" s="187">
        <v>0</v>
      </c>
      <c r="Q7" s="187">
        <v>67167304</v>
      </c>
      <c r="R7" s="187">
        <v>0</v>
      </c>
    </row>
    <row r="8" spans="1:18" s="189" customFormat="1" ht="14.25" thickBot="1">
      <c r="A8" s="182" t="s">
        <v>51</v>
      </c>
      <c r="B8" s="182" t="s">
        <v>65</v>
      </c>
      <c r="C8" s="182" t="s">
        <v>62</v>
      </c>
      <c r="D8" s="183" t="s">
        <v>54</v>
      </c>
      <c r="E8" s="190" t="s">
        <v>63</v>
      </c>
      <c r="F8" s="185" t="s">
        <v>56</v>
      </c>
      <c r="G8" s="186" t="s">
        <v>57</v>
      </c>
      <c r="H8" s="187">
        <v>500</v>
      </c>
      <c r="I8" s="187">
        <v>0</v>
      </c>
      <c r="J8" s="182" t="s">
        <v>58</v>
      </c>
      <c r="K8" s="187">
        <v>9315633</v>
      </c>
      <c r="L8" s="188">
        <v>0</v>
      </c>
      <c r="M8" s="187">
        <v>3199992900</v>
      </c>
      <c r="N8" s="187">
        <v>7999991700</v>
      </c>
      <c r="O8" s="187">
        <v>0</v>
      </c>
      <c r="P8" s="187">
        <v>0</v>
      </c>
      <c r="Q8" s="187">
        <v>5781112700</v>
      </c>
      <c r="R8" s="187">
        <v>0</v>
      </c>
    </row>
    <row r="9" spans="1:18">
      <c r="A9" s="157" t="s">
        <v>51</v>
      </c>
      <c r="B9" s="157" t="s">
        <v>66</v>
      </c>
      <c r="C9" s="157" t="s">
        <v>67</v>
      </c>
      <c r="D9" s="157" t="s">
        <v>68</v>
      </c>
      <c r="E9" s="159" t="s">
        <v>69</v>
      </c>
      <c r="F9" s="157" t="s">
        <v>70</v>
      </c>
      <c r="G9" s="159" t="s">
        <v>57</v>
      </c>
      <c r="H9" s="160">
        <v>500</v>
      </c>
      <c r="I9" s="160">
        <v>80447</v>
      </c>
      <c r="J9" s="157" t="s">
        <v>58</v>
      </c>
      <c r="K9" s="160">
        <v>2125673</v>
      </c>
      <c r="L9" s="161">
        <v>3.78E-2</v>
      </c>
      <c r="M9" s="160">
        <v>1500454200</v>
      </c>
      <c r="N9" s="160">
        <v>0</v>
      </c>
      <c r="O9" s="160">
        <v>0</v>
      </c>
      <c r="P9" s="160">
        <v>1500454200</v>
      </c>
      <c r="Q9" s="160">
        <v>0</v>
      </c>
      <c r="R9" s="160">
        <v>0</v>
      </c>
    </row>
    <row r="10" spans="1:18" ht="14.25" thickBot="1">
      <c r="A10" s="157" t="s">
        <v>51</v>
      </c>
      <c r="B10" s="157" t="s">
        <v>71</v>
      </c>
      <c r="C10" s="157" t="s">
        <v>67</v>
      </c>
      <c r="D10" s="157" t="s">
        <v>68</v>
      </c>
      <c r="E10" s="158" t="s">
        <v>69</v>
      </c>
      <c r="F10" s="157" t="s">
        <v>56</v>
      </c>
      <c r="G10" s="159" t="s">
        <v>57</v>
      </c>
      <c r="H10" s="160">
        <v>500</v>
      </c>
      <c r="I10" s="160">
        <v>75000</v>
      </c>
      <c r="J10" s="157" t="s">
        <v>58</v>
      </c>
      <c r="K10" s="160">
        <v>2125673</v>
      </c>
      <c r="L10" s="161">
        <v>3.5299999999999998E-2</v>
      </c>
      <c r="M10" s="160">
        <v>3000000000</v>
      </c>
      <c r="N10" s="160">
        <v>0</v>
      </c>
      <c r="O10" s="160">
        <v>0</v>
      </c>
      <c r="P10" s="160">
        <v>3000000000</v>
      </c>
      <c r="Q10" s="160">
        <v>0</v>
      </c>
      <c r="R10" s="160">
        <v>0</v>
      </c>
    </row>
    <row r="11" spans="1:18" s="189" customFormat="1">
      <c r="A11" s="182" t="s">
        <v>51</v>
      </c>
      <c r="B11" s="182" t="s">
        <v>72</v>
      </c>
      <c r="C11" s="182" t="s">
        <v>73</v>
      </c>
      <c r="D11" s="183" t="s">
        <v>54</v>
      </c>
      <c r="E11" s="184" t="s">
        <v>74</v>
      </c>
      <c r="F11" s="185" t="s">
        <v>64</v>
      </c>
      <c r="G11" s="186" t="s">
        <v>57</v>
      </c>
      <c r="H11" s="187">
        <v>0</v>
      </c>
      <c r="I11" s="187">
        <v>0</v>
      </c>
      <c r="J11" s="182" t="s">
        <v>58</v>
      </c>
      <c r="K11" s="187">
        <v>0</v>
      </c>
      <c r="L11" s="188">
        <v>0</v>
      </c>
      <c r="M11" s="187">
        <v>7000000000</v>
      </c>
      <c r="N11" s="187">
        <v>8500</v>
      </c>
      <c r="O11" s="187">
        <v>0</v>
      </c>
      <c r="P11" s="187">
        <v>0</v>
      </c>
      <c r="Q11" s="187">
        <v>139999998</v>
      </c>
      <c r="R11" s="187">
        <v>0</v>
      </c>
    </row>
    <row r="12" spans="1:18" s="189" customFormat="1">
      <c r="A12" s="182" t="s">
        <v>51</v>
      </c>
      <c r="B12" s="182" t="s">
        <v>75</v>
      </c>
      <c r="C12" s="182" t="s">
        <v>73</v>
      </c>
      <c r="D12" s="183" t="s">
        <v>54</v>
      </c>
      <c r="E12" s="191" t="s">
        <v>74</v>
      </c>
      <c r="F12" s="185" t="s">
        <v>70</v>
      </c>
      <c r="G12" s="186" t="s">
        <v>57</v>
      </c>
      <c r="H12" s="187">
        <v>500</v>
      </c>
      <c r="I12" s="187">
        <v>0</v>
      </c>
      <c r="J12" s="182" t="s">
        <v>58</v>
      </c>
      <c r="K12" s="187">
        <v>19526371</v>
      </c>
      <c r="L12" s="188">
        <v>0</v>
      </c>
      <c r="M12" s="187">
        <v>4999991300</v>
      </c>
      <c r="N12" s="187">
        <v>16333</v>
      </c>
      <c r="O12" s="187">
        <v>0</v>
      </c>
      <c r="P12" s="187">
        <v>0</v>
      </c>
      <c r="Q12" s="187">
        <v>0</v>
      </c>
      <c r="R12" s="187">
        <v>0</v>
      </c>
    </row>
    <row r="13" spans="1:18" s="189" customFormat="1">
      <c r="A13" s="182" t="s">
        <v>51</v>
      </c>
      <c r="B13" s="182" t="s">
        <v>76</v>
      </c>
      <c r="C13" s="182" t="s">
        <v>73</v>
      </c>
      <c r="D13" s="183" t="s">
        <v>54</v>
      </c>
      <c r="E13" s="191" t="s">
        <v>74</v>
      </c>
      <c r="F13" s="185" t="s">
        <v>56</v>
      </c>
      <c r="G13" s="186" t="s">
        <v>57</v>
      </c>
      <c r="H13" s="187">
        <v>500</v>
      </c>
      <c r="I13" s="187">
        <v>373403</v>
      </c>
      <c r="J13" s="182" t="s">
        <v>58</v>
      </c>
      <c r="K13" s="187">
        <v>19526371</v>
      </c>
      <c r="L13" s="188">
        <v>1.9099999999999999E-2</v>
      </c>
      <c r="M13" s="187">
        <v>0</v>
      </c>
      <c r="N13" s="187">
        <v>4632241500</v>
      </c>
      <c r="O13" s="187">
        <v>0</v>
      </c>
      <c r="P13" s="187">
        <v>7367724967</v>
      </c>
      <c r="Q13" s="187">
        <v>10360160130</v>
      </c>
      <c r="R13" s="187">
        <v>0</v>
      </c>
    </row>
    <row r="14" spans="1:18" s="189" customFormat="1" ht="14.25" thickBot="1">
      <c r="A14" s="182" t="s">
        <v>51</v>
      </c>
      <c r="B14" s="182" t="s">
        <v>77</v>
      </c>
      <c r="C14" s="182" t="s">
        <v>73</v>
      </c>
      <c r="D14" s="183" t="s">
        <v>54</v>
      </c>
      <c r="E14" s="190" t="s">
        <v>74</v>
      </c>
      <c r="F14" s="185" t="s">
        <v>70</v>
      </c>
      <c r="G14" s="186" t="s">
        <v>57</v>
      </c>
      <c r="H14" s="187">
        <v>500</v>
      </c>
      <c r="I14" s="187">
        <v>58823</v>
      </c>
      <c r="J14" s="182" t="s">
        <v>58</v>
      </c>
      <c r="K14" s="187">
        <v>19526371</v>
      </c>
      <c r="L14" s="188">
        <v>3.0000000000000001E-3</v>
      </c>
      <c r="M14" s="187">
        <v>2999973000</v>
      </c>
      <c r="N14" s="187">
        <v>0</v>
      </c>
      <c r="O14" s="187">
        <v>0</v>
      </c>
      <c r="P14" s="187">
        <v>2999973000</v>
      </c>
      <c r="Q14" s="187">
        <v>0</v>
      </c>
      <c r="R14" s="187">
        <v>0</v>
      </c>
    </row>
    <row r="15" spans="1:18">
      <c r="A15" s="157" t="s">
        <v>51</v>
      </c>
      <c r="B15" s="157" t="s">
        <v>78</v>
      </c>
      <c r="C15" s="157" t="s">
        <v>79</v>
      </c>
      <c r="D15" s="157" t="s">
        <v>54</v>
      </c>
      <c r="E15" s="159" t="s">
        <v>80</v>
      </c>
      <c r="F15" s="157" t="s">
        <v>64</v>
      </c>
      <c r="G15" s="159" t="s">
        <v>57</v>
      </c>
      <c r="H15" s="160">
        <v>0</v>
      </c>
      <c r="I15" s="160">
        <v>0</v>
      </c>
      <c r="J15" s="157" t="s">
        <v>58</v>
      </c>
      <c r="K15" s="160">
        <v>0</v>
      </c>
      <c r="L15" s="161">
        <v>0</v>
      </c>
      <c r="M15" s="160">
        <v>6500000000</v>
      </c>
      <c r="N15" s="160">
        <v>1000</v>
      </c>
      <c r="O15" s="160">
        <v>0</v>
      </c>
      <c r="P15" s="160">
        <v>0</v>
      </c>
      <c r="Q15" s="160">
        <v>0</v>
      </c>
      <c r="R15" s="160">
        <v>0</v>
      </c>
    </row>
    <row r="16" spans="1:18">
      <c r="A16" s="157" t="s">
        <v>51</v>
      </c>
      <c r="B16" s="157" t="s">
        <v>81</v>
      </c>
      <c r="C16" s="157" t="s">
        <v>79</v>
      </c>
      <c r="D16" s="157" t="s">
        <v>54</v>
      </c>
      <c r="E16" s="159" t="s">
        <v>80</v>
      </c>
      <c r="F16" s="157" t="s">
        <v>56</v>
      </c>
      <c r="G16" s="159" t="s">
        <v>57</v>
      </c>
      <c r="H16" s="160">
        <v>500</v>
      </c>
      <c r="I16" s="160">
        <v>578000</v>
      </c>
      <c r="J16" s="157" t="s">
        <v>58</v>
      </c>
      <c r="K16" s="160">
        <v>23075432</v>
      </c>
      <c r="L16" s="161">
        <v>2.5000000000000001E-2</v>
      </c>
      <c r="M16" s="160">
        <v>0</v>
      </c>
      <c r="N16" s="160">
        <v>3702479000</v>
      </c>
      <c r="O16" s="160">
        <v>0</v>
      </c>
      <c r="P16" s="160">
        <v>2797520000</v>
      </c>
      <c r="Q16" s="160">
        <v>11322169964</v>
      </c>
      <c r="R16" s="160">
        <v>0</v>
      </c>
    </row>
    <row r="17" spans="1:18">
      <c r="A17" s="157" t="s">
        <v>82</v>
      </c>
      <c r="B17" s="157" t="s">
        <v>83</v>
      </c>
      <c r="C17" s="157" t="s">
        <v>84</v>
      </c>
      <c r="D17" s="157" t="s">
        <v>54</v>
      </c>
      <c r="E17" s="159" t="s">
        <v>85</v>
      </c>
      <c r="F17" s="157" t="s">
        <v>64</v>
      </c>
      <c r="G17" s="159" t="s">
        <v>57</v>
      </c>
      <c r="H17" s="160">
        <v>0</v>
      </c>
      <c r="I17" s="160">
        <v>0</v>
      </c>
      <c r="J17" s="157" t="s">
        <v>58</v>
      </c>
      <c r="K17" s="160">
        <v>0</v>
      </c>
      <c r="L17" s="161">
        <v>0</v>
      </c>
      <c r="M17" s="160">
        <v>3000000000</v>
      </c>
      <c r="N17" s="160">
        <v>0</v>
      </c>
      <c r="O17" s="160">
        <v>0</v>
      </c>
      <c r="P17" s="160">
        <v>3000000000</v>
      </c>
      <c r="Q17" s="160">
        <v>0</v>
      </c>
      <c r="R17" s="160">
        <v>0</v>
      </c>
    </row>
    <row r="18" spans="1:18">
      <c r="A18" s="157" t="s">
        <v>51</v>
      </c>
      <c r="B18" s="157" t="s">
        <v>86</v>
      </c>
      <c r="C18" s="157" t="s">
        <v>84</v>
      </c>
      <c r="D18" s="157" t="s">
        <v>54</v>
      </c>
      <c r="E18" s="159" t="s">
        <v>85</v>
      </c>
      <c r="F18" s="157" t="s">
        <v>56</v>
      </c>
      <c r="G18" s="159" t="s">
        <v>57</v>
      </c>
      <c r="H18" s="160">
        <v>500</v>
      </c>
      <c r="I18" s="160">
        <v>118343</v>
      </c>
      <c r="J18" s="157" t="s">
        <v>58</v>
      </c>
      <c r="K18" s="160">
        <v>9937153</v>
      </c>
      <c r="L18" s="161">
        <v>1.1900000000000001E-2</v>
      </c>
      <c r="M18" s="160">
        <v>1999996700</v>
      </c>
      <c r="N18" s="160">
        <v>0</v>
      </c>
      <c r="O18" s="160">
        <v>0</v>
      </c>
      <c r="P18" s="160">
        <v>1999996700</v>
      </c>
      <c r="Q18" s="160">
        <v>0</v>
      </c>
      <c r="R18" s="160">
        <v>0</v>
      </c>
    </row>
    <row r="19" spans="1:18" ht="27">
      <c r="A19" s="157" t="s">
        <v>82</v>
      </c>
      <c r="B19" s="157" t="s">
        <v>87</v>
      </c>
      <c r="C19" s="157" t="s">
        <v>88</v>
      </c>
      <c r="D19" s="157" t="s">
        <v>68</v>
      </c>
      <c r="E19" s="159" t="s">
        <v>89</v>
      </c>
      <c r="F19" s="157" t="s">
        <v>90</v>
      </c>
      <c r="G19" s="159" t="s">
        <v>57</v>
      </c>
      <c r="H19" s="160">
        <v>0</v>
      </c>
      <c r="I19" s="160">
        <v>1000000</v>
      </c>
      <c r="J19" s="157" t="s">
        <v>91</v>
      </c>
      <c r="K19" s="160">
        <v>8831668</v>
      </c>
      <c r="L19" s="161">
        <v>0.1132</v>
      </c>
      <c r="M19" s="160">
        <v>3078000000</v>
      </c>
      <c r="N19" s="160">
        <v>0</v>
      </c>
      <c r="O19" s="160">
        <v>0</v>
      </c>
      <c r="P19" s="160">
        <v>3078000000</v>
      </c>
      <c r="Q19" s="160">
        <v>0</v>
      </c>
      <c r="R19" s="160">
        <v>0</v>
      </c>
    </row>
    <row r="20" spans="1:18" ht="14.25" thickBot="1">
      <c r="A20" s="157" t="s">
        <v>82</v>
      </c>
      <c r="B20" s="157" t="s">
        <v>92</v>
      </c>
      <c r="C20" s="157" t="s">
        <v>93</v>
      </c>
      <c r="D20" s="157" t="s">
        <v>68</v>
      </c>
      <c r="E20" s="158" t="s">
        <v>94</v>
      </c>
      <c r="F20" s="157" t="s">
        <v>70</v>
      </c>
      <c r="G20" s="159" t="s">
        <v>57</v>
      </c>
      <c r="H20" s="160">
        <v>500</v>
      </c>
      <c r="I20" s="160">
        <v>681334</v>
      </c>
      <c r="J20" s="157" t="s">
        <v>58</v>
      </c>
      <c r="K20" s="160">
        <v>10367528</v>
      </c>
      <c r="L20" s="161">
        <v>6.5699999999999995E-2</v>
      </c>
      <c r="M20" s="160">
        <v>5000004000</v>
      </c>
      <c r="N20" s="160">
        <v>912000000</v>
      </c>
      <c r="O20" s="160">
        <v>0</v>
      </c>
      <c r="P20" s="160">
        <v>4088004000</v>
      </c>
      <c r="Q20" s="160">
        <v>2812000000</v>
      </c>
      <c r="R20" s="160">
        <v>0</v>
      </c>
    </row>
    <row r="21" spans="1:18" s="189" customFormat="1">
      <c r="A21" s="182" t="s">
        <v>51</v>
      </c>
      <c r="B21" s="182" t="s">
        <v>95</v>
      </c>
      <c r="C21" s="182" t="s">
        <v>96</v>
      </c>
      <c r="D21" s="183" t="s">
        <v>68</v>
      </c>
      <c r="E21" s="184" t="s">
        <v>97</v>
      </c>
      <c r="F21" s="185" t="s">
        <v>70</v>
      </c>
      <c r="G21" s="186" t="s">
        <v>57</v>
      </c>
      <c r="H21" s="187">
        <v>500</v>
      </c>
      <c r="I21" s="187">
        <v>0</v>
      </c>
      <c r="J21" s="182" t="s">
        <v>58</v>
      </c>
      <c r="K21" s="187">
        <v>4908134</v>
      </c>
      <c r="L21" s="188">
        <v>0</v>
      </c>
      <c r="M21" s="187">
        <v>2499993600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</row>
    <row r="22" spans="1:18" s="189" customFormat="1">
      <c r="A22" s="182" t="s">
        <v>51</v>
      </c>
      <c r="B22" s="182" t="s">
        <v>98</v>
      </c>
      <c r="C22" s="182" t="s">
        <v>96</v>
      </c>
      <c r="D22" s="183" t="s">
        <v>68</v>
      </c>
      <c r="E22" s="191" t="s">
        <v>97</v>
      </c>
      <c r="F22" s="185" t="s">
        <v>56</v>
      </c>
      <c r="G22" s="186" t="s">
        <v>57</v>
      </c>
      <c r="H22" s="187">
        <v>500</v>
      </c>
      <c r="I22" s="187">
        <v>330768</v>
      </c>
      <c r="J22" s="182" t="s">
        <v>58</v>
      </c>
      <c r="K22" s="187">
        <v>4908134</v>
      </c>
      <c r="L22" s="188">
        <v>6.7400000000000002E-2</v>
      </c>
      <c r="M22" s="187">
        <v>0</v>
      </c>
      <c r="N22" s="187">
        <v>1170000000</v>
      </c>
      <c r="O22" s="187">
        <v>0</v>
      </c>
      <c r="P22" s="187">
        <v>2579990400</v>
      </c>
      <c r="Q22" s="187">
        <v>3230000000</v>
      </c>
      <c r="R22" s="187">
        <v>0</v>
      </c>
    </row>
    <row r="23" spans="1:18" s="189" customFormat="1" ht="14.25" thickBot="1">
      <c r="A23" s="182" t="s">
        <v>51</v>
      </c>
      <c r="B23" s="182" t="s">
        <v>99</v>
      </c>
      <c r="C23" s="182" t="s">
        <v>96</v>
      </c>
      <c r="D23" s="183" t="s">
        <v>68</v>
      </c>
      <c r="E23" s="190" t="s">
        <v>97</v>
      </c>
      <c r="F23" s="185" t="s">
        <v>60</v>
      </c>
      <c r="G23" s="186" t="s">
        <v>57</v>
      </c>
      <c r="H23" s="187">
        <v>500</v>
      </c>
      <c r="I23" s="187">
        <v>0</v>
      </c>
      <c r="J23" s="182" t="s">
        <v>58</v>
      </c>
      <c r="K23" s="187">
        <v>0</v>
      </c>
      <c r="L23" s="188">
        <v>0</v>
      </c>
      <c r="M23" s="187">
        <v>2500000000</v>
      </c>
      <c r="N23" s="187">
        <v>1250003200</v>
      </c>
      <c r="O23" s="187">
        <v>0</v>
      </c>
      <c r="P23" s="187">
        <v>0</v>
      </c>
      <c r="Q23" s="187">
        <v>154884935</v>
      </c>
      <c r="R23" s="187">
        <v>0</v>
      </c>
    </row>
    <row r="24" spans="1:18">
      <c r="A24" s="157" t="s">
        <v>82</v>
      </c>
      <c r="B24" s="157" t="s">
        <v>100</v>
      </c>
      <c r="C24" s="157" t="s">
        <v>101</v>
      </c>
      <c r="D24" s="157" t="s">
        <v>68</v>
      </c>
      <c r="E24" s="159" t="s">
        <v>102</v>
      </c>
      <c r="F24" s="157" t="s">
        <v>64</v>
      </c>
      <c r="G24" s="159" t="s">
        <v>57</v>
      </c>
      <c r="H24" s="160">
        <v>0</v>
      </c>
      <c r="I24" s="160">
        <v>0</v>
      </c>
      <c r="J24" s="157" t="s">
        <v>58</v>
      </c>
      <c r="K24" s="160">
        <v>0</v>
      </c>
      <c r="L24" s="161">
        <v>0</v>
      </c>
      <c r="M24" s="160">
        <v>3000000000</v>
      </c>
      <c r="N24" s="160">
        <v>3000000000</v>
      </c>
      <c r="O24" s="160">
        <v>0</v>
      </c>
      <c r="P24" s="160">
        <v>0</v>
      </c>
      <c r="Q24" s="160">
        <v>246508188</v>
      </c>
      <c r="R24" s="160">
        <v>0</v>
      </c>
    </row>
    <row r="25" spans="1:18">
      <c r="A25" s="157" t="s">
        <v>82</v>
      </c>
      <c r="B25" s="157" t="s">
        <v>103</v>
      </c>
      <c r="C25" s="157" t="s">
        <v>104</v>
      </c>
      <c r="D25" s="157" t="s">
        <v>68</v>
      </c>
      <c r="E25" s="159" t="s">
        <v>105</v>
      </c>
      <c r="F25" s="157" t="s">
        <v>56</v>
      </c>
      <c r="G25" s="159" t="s">
        <v>57</v>
      </c>
      <c r="H25" s="160">
        <v>500</v>
      </c>
      <c r="I25" s="160">
        <v>50500</v>
      </c>
      <c r="J25" s="157" t="s">
        <v>58</v>
      </c>
      <c r="K25" s="160">
        <v>3200631</v>
      </c>
      <c r="L25" s="161">
        <v>1.5800000000000002E-2</v>
      </c>
      <c r="M25" s="160">
        <v>1504900000</v>
      </c>
      <c r="N25" s="160">
        <v>0</v>
      </c>
      <c r="O25" s="160">
        <v>0</v>
      </c>
      <c r="P25" s="160">
        <v>1504900000</v>
      </c>
      <c r="Q25" s="160">
        <v>0</v>
      </c>
      <c r="R25" s="160">
        <v>0</v>
      </c>
    </row>
    <row r="26" spans="1:18" ht="27.75" thickBot="1">
      <c r="A26" s="157" t="s">
        <v>82</v>
      </c>
      <c r="B26" s="157" t="s">
        <v>106</v>
      </c>
      <c r="C26" s="157" t="s">
        <v>107</v>
      </c>
      <c r="D26" s="157" t="s">
        <v>68</v>
      </c>
      <c r="E26" s="158" t="s">
        <v>108</v>
      </c>
      <c r="F26" s="157" t="s">
        <v>109</v>
      </c>
      <c r="G26" s="159" t="s">
        <v>57</v>
      </c>
      <c r="H26" s="160">
        <v>500</v>
      </c>
      <c r="I26" s="160">
        <v>77865</v>
      </c>
      <c r="J26" s="157" t="s">
        <v>58</v>
      </c>
      <c r="K26" s="160">
        <v>8512820</v>
      </c>
      <c r="L26" s="161">
        <v>9.1000000000000004E-3</v>
      </c>
      <c r="M26" s="160">
        <v>1557300000</v>
      </c>
      <c r="N26" s="160">
        <v>0</v>
      </c>
      <c r="O26" s="160">
        <v>0</v>
      </c>
      <c r="P26" s="160">
        <v>1557300000</v>
      </c>
      <c r="Q26" s="160">
        <v>0</v>
      </c>
      <c r="R26" s="160">
        <v>0</v>
      </c>
    </row>
    <row r="27" spans="1:18" s="189" customFormat="1">
      <c r="A27" s="182" t="s">
        <v>51</v>
      </c>
      <c r="B27" s="182" t="s">
        <v>110</v>
      </c>
      <c r="C27" s="182" t="s">
        <v>111</v>
      </c>
      <c r="D27" s="183" t="s">
        <v>54</v>
      </c>
      <c r="E27" s="184" t="s">
        <v>112</v>
      </c>
      <c r="F27" s="185" t="s">
        <v>64</v>
      </c>
      <c r="G27" s="186" t="s">
        <v>57</v>
      </c>
      <c r="H27" s="187">
        <v>500</v>
      </c>
      <c r="I27" s="187">
        <v>0</v>
      </c>
      <c r="J27" s="182" t="s">
        <v>58</v>
      </c>
      <c r="K27" s="187">
        <v>0</v>
      </c>
      <c r="L27" s="188">
        <v>0</v>
      </c>
      <c r="M27" s="187">
        <v>10000000000</v>
      </c>
      <c r="N27" s="187">
        <v>2440</v>
      </c>
      <c r="O27" s="187">
        <v>0</v>
      </c>
      <c r="P27" s="187">
        <v>0</v>
      </c>
      <c r="Q27" s="187">
        <v>101095888</v>
      </c>
      <c r="R27" s="187">
        <v>0</v>
      </c>
    </row>
    <row r="28" spans="1:18" s="189" customFormat="1" ht="14.25" thickBot="1">
      <c r="A28" s="182" t="s">
        <v>51</v>
      </c>
      <c r="B28" s="182" t="s">
        <v>113</v>
      </c>
      <c r="C28" s="182" t="s">
        <v>111</v>
      </c>
      <c r="D28" s="183" t="s">
        <v>54</v>
      </c>
      <c r="E28" s="190" t="s">
        <v>112</v>
      </c>
      <c r="F28" s="185" t="s">
        <v>56</v>
      </c>
      <c r="G28" s="186" t="s">
        <v>57</v>
      </c>
      <c r="H28" s="187">
        <v>500</v>
      </c>
      <c r="I28" s="187">
        <v>0</v>
      </c>
      <c r="J28" s="182" t="s">
        <v>58</v>
      </c>
      <c r="K28" s="187">
        <v>24760996</v>
      </c>
      <c r="L28" s="188">
        <v>0</v>
      </c>
      <c r="M28" s="187">
        <v>2999997000</v>
      </c>
      <c r="N28" s="187">
        <v>12999994560</v>
      </c>
      <c r="O28" s="187">
        <v>0</v>
      </c>
      <c r="P28" s="187">
        <v>0</v>
      </c>
      <c r="Q28" s="187">
        <v>5381880690</v>
      </c>
      <c r="R28" s="187">
        <v>0</v>
      </c>
    </row>
    <row r="29" spans="1:18" ht="27">
      <c r="A29" s="157" t="s">
        <v>51</v>
      </c>
      <c r="B29" s="157" t="s">
        <v>114</v>
      </c>
      <c r="C29" s="157" t="s">
        <v>115</v>
      </c>
      <c r="D29" s="157" t="s">
        <v>54</v>
      </c>
      <c r="E29" s="159" t="s">
        <v>116</v>
      </c>
      <c r="F29" s="157" t="s">
        <v>109</v>
      </c>
      <c r="G29" s="159" t="s">
        <v>57</v>
      </c>
      <c r="H29" s="160">
        <v>500</v>
      </c>
      <c r="I29" s="160">
        <v>0</v>
      </c>
      <c r="J29" s="157" t="s">
        <v>58</v>
      </c>
      <c r="K29" s="160">
        <v>3284058</v>
      </c>
      <c r="L29" s="161">
        <v>0</v>
      </c>
      <c r="M29" s="160">
        <v>5400000000</v>
      </c>
      <c r="N29" s="160">
        <v>5400000000</v>
      </c>
      <c r="O29" s="160">
        <v>0</v>
      </c>
      <c r="P29" s="160">
        <v>0</v>
      </c>
      <c r="Q29" s="160">
        <v>5088789360</v>
      </c>
      <c r="R29" s="160">
        <v>0</v>
      </c>
    </row>
    <row r="30" spans="1:18">
      <c r="A30" s="172" t="s">
        <v>117</v>
      </c>
      <c r="B30" s="173"/>
      <c r="C30" s="173"/>
      <c r="D30" s="173"/>
      <c r="E30" s="173"/>
      <c r="F30" s="173"/>
      <c r="G30" s="173"/>
      <c r="H30" s="174"/>
      <c r="I30" s="162">
        <v>5940591</v>
      </c>
      <c r="J30" s="163" t="s">
        <v>57</v>
      </c>
      <c r="K30" s="162">
        <v>215257852</v>
      </c>
      <c r="L30" s="164">
        <v>0.4642</v>
      </c>
      <c r="M30" s="165">
        <v>81540604700</v>
      </c>
      <c r="N30" s="165">
        <v>44655248035</v>
      </c>
      <c r="O30" s="165">
        <v>0</v>
      </c>
      <c r="P30" s="165">
        <v>36885356665</v>
      </c>
      <c r="Q30" s="165">
        <v>48512643130</v>
      </c>
      <c r="R30" s="165">
        <v>0</v>
      </c>
    </row>
  </sheetData>
  <mergeCells count="14">
    <mergeCell ref="L3:L4"/>
    <mergeCell ref="M3:R3"/>
    <mergeCell ref="A30:H30"/>
    <mergeCell ref="F3:F4"/>
    <mergeCell ref="G3:G4"/>
    <mergeCell ref="H3:H4"/>
    <mergeCell ref="I3:I4"/>
    <mergeCell ref="J3:J4"/>
    <mergeCell ref="K3:K4"/>
    <mergeCell ref="A3:A4"/>
    <mergeCell ref="B3:B4"/>
    <mergeCell ref="C3:C4"/>
    <mergeCell ref="D3:D4"/>
    <mergeCell ref="E3:E4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J6" sqref="J6"/>
    </sheetView>
  </sheetViews>
  <sheetFormatPr defaultRowHeight="16.5"/>
  <cols>
    <col min="1" max="1" width="9.75" bestFit="1" customWidth="1"/>
    <col min="2" max="2" width="13.25" customWidth="1"/>
    <col min="3" max="3" width="7.5" bestFit="1" customWidth="1"/>
    <col min="4" max="4" width="12.25" bestFit="1" customWidth="1"/>
    <col min="5" max="5" width="12.125" bestFit="1" customWidth="1"/>
    <col min="6" max="6" width="12.25" bestFit="1" customWidth="1"/>
    <col min="7" max="7" width="6" bestFit="1" customWidth="1"/>
    <col min="8" max="8" width="8.125" bestFit="1" customWidth="1"/>
    <col min="9" max="9" width="7.625" bestFit="1" customWidth="1"/>
    <col min="10" max="10" width="25.75" customWidth="1"/>
    <col min="11" max="11" width="19.375" customWidth="1"/>
  </cols>
  <sheetData>
    <row r="1" spans="1:11">
      <c r="A1" s="10" t="s">
        <v>19</v>
      </c>
      <c r="B1" s="166"/>
      <c r="K1" s="10"/>
    </row>
    <row r="2" spans="1:11" s="151" customFormat="1">
      <c r="A2" s="166" t="s">
        <v>120</v>
      </c>
      <c r="B2" s="166"/>
      <c r="K2" s="10"/>
    </row>
    <row r="3" spans="1:11">
      <c r="A3" s="177" t="s">
        <v>0</v>
      </c>
      <c r="B3" s="177" t="s">
        <v>1</v>
      </c>
      <c r="C3" s="177" t="s">
        <v>2</v>
      </c>
      <c r="D3" s="179" t="s">
        <v>3</v>
      </c>
      <c r="E3" s="180"/>
      <c r="F3" s="180"/>
      <c r="G3" s="181"/>
      <c r="H3" s="177" t="s">
        <v>4</v>
      </c>
      <c r="I3" s="177" t="s">
        <v>5</v>
      </c>
    </row>
    <row r="4" spans="1:11">
      <c r="A4" s="178"/>
      <c r="B4" s="178"/>
      <c r="C4" s="178"/>
      <c r="D4" s="31" t="s">
        <v>6</v>
      </c>
      <c r="E4" s="31" t="s">
        <v>7</v>
      </c>
      <c r="F4" s="31" t="s">
        <v>8</v>
      </c>
      <c r="G4" s="31" t="s">
        <v>9</v>
      </c>
      <c r="H4" s="178"/>
      <c r="I4" s="178"/>
    </row>
    <row r="5" spans="1:11">
      <c r="A5" s="32">
        <v>42475</v>
      </c>
      <c r="B5" s="33" t="s">
        <v>10</v>
      </c>
      <c r="C5" s="34"/>
      <c r="D5" s="30">
        <v>1200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</row>
    <row r="6" spans="1:11">
      <c r="A6" s="36">
        <v>42475</v>
      </c>
      <c r="B6" s="37" t="s">
        <v>12</v>
      </c>
      <c r="C6" s="38"/>
      <c r="D6" s="39">
        <v>4799998800</v>
      </c>
      <c r="E6" s="39">
        <v>1200</v>
      </c>
      <c r="F6" s="39">
        <v>0</v>
      </c>
      <c r="G6" s="39">
        <v>0</v>
      </c>
      <c r="H6" s="39">
        <v>0</v>
      </c>
      <c r="I6" s="39">
        <v>0</v>
      </c>
      <c r="J6" s="198" t="s">
        <v>129</v>
      </c>
    </row>
    <row r="7" spans="1:11">
      <c r="A7" s="36">
        <v>42460</v>
      </c>
      <c r="B7" s="37" t="s">
        <v>20</v>
      </c>
      <c r="C7" s="38"/>
      <c r="D7" s="39">
        <v>0</v>
      </c>
      <c r="E7" s="39">
        <v>4800000000</v>
      </c>
      <c r="F7" s="14">
        <v>11934428</v>
      </c>
      <c r="G7" s="39">
        <v>0</v>
      </c>
      <c r="H7" s="39">
        <v>0</v>
      </c>
      <c r="I7" s="39">
        <v>0</v>
      </c>
    </row>
    <row r="8" spans="1:11">
      <c r="A8" s="36">
        <v>42368</v>
      </c>
      <c r="B8" s="37" t="s">
        <v>20</v>
      </c>
      <c r="C8" s="38"/>
      <c r="D8" s="39">
        <v>0</v>
      </c>
      <c r="E8" s="39">
        <v>4800000000</v>
      </c>
      <c r="F8" s="14">
        <v>12098630</v>
      </c>
      <c r="G8" s="39">
        <v>0</v>
      </c>
      <c r="H8" s="39">
        <v>0</v>
      </c>
      <c r="I8" s="39">
        <v>0</v>
      </c>
    </row>
    <row r="9" spans="1:11">
      <c r="A9" s="36">
        <v>42277</v>
      </c>
      <c r="B9" s="37" t="s">
        <v>20</v>
      </c>
      <c r="C9" s="38"/>
      <c r="D9" s="39">
        <v>0</v>
      </c>
      <c r="E9" s="39">
        <v>4800000000</v>
      </c>
      <c r="F9" s="14">
        <v>12098630</v>
      </c>
      <c r="G9" s="39">
        <v>0</v>
      </c>
      <c r="H9" s="39">
        <v>0</v>
      </c>
      <c r="I9" s="39">
        <v>0</v>
      </c>
    </row>
    <row r="10" spans="1:11">
      <c r="A10" s="36">
        <v>42185</v>
      </c>
      <c r="B10" s="37" t="s">
        <v>20</v>
      </c>
      <c r="C10" s="38"/>
      <c r="D10" s="39">
        <v>0</v>
      </c>
      <c r="E10" s="39">
        <v>4800000000</v>
      </c>
      <c r="F10" s="14">
        <v>11967123</v>
      </c>
      <c r="G10" s="39">
        <v>0</v>
      </c>
      <c r="H10" s="39">
        <v>0</v>
      </c>
      <c r="I10" s="39">
        <v>0</v>
      </c>
    </row>
    <row r="11" spans="1:11">
      <c r="A11" s="36">
        <v>42094</v>
      </c>
      <c r="B11" s="37" t="s">
        <v>20</v>
      </c>
      <c r="C11" s="38"/>
      <c r="D11" s="39">
        <v>0</v>
      </c>
      <c r="E11" s="39">
        <v>4800000000</v>
      </c>
      <c r="F11" s="14">
        <v>19068493</v>
      </c>
      <c r="G11" s="39">
        <v>0</v>
      </c>
      <c r="H11" s="39">
        <v>0</v>
      </c>
      <c r="I11" s="39">
        <v>0</v>
      </c>
    </row>
    <row r="12" spans="1:11">
      <c r="A12" s="36">
        <v>41950</v>
      </c>
      <c r="B12" s="37" t="s">
        <v>15</v>
      </c>
      <c r="C12" s="38"/>
      <c r="D12" s="39">
        <v>4800000000</v>
      </c>
      <c r="E12" s="39">
        <v>4800000000</v>
      </c>
      <c r="F12" s="39">
        <v>0</v>
      </c>
      <c r="G12" s="39">
        <v>0</v>
      </c>
      <c r="H12" s="39">
        <v>0</v>
      </c>
      <c r="I12" s="39">
        <v>0</v>
      </c>
    </row>
    <row r="14" spans="1:11">
      <c r="A14" s="10" t="s">
        <v>119</v>
      </c>
    </row>
    <row r="15" spans="1:11">
      <c r="A15" s="177" t="s">
        <v>0</v>
      </c>
      <c r="B15" s="177" t="s">
        <v>1</v>
      </c>
      <c r="C15" s="177" t="s">
        <v>2</v>
      </c>
      <c r="D15" s="179" t="s">
        <v>3</v>
      </c>
      <c r="E15" s="180"/>
      <c r="F15" s="180"/>
      <c r="G15" s="181"/>
      <c r="H15" s="177" t="s">
        <v>4</v>
      </c>
      <c r="I15" s="177" t="s">
        <v>5</v>
      </c>
      <c r="J15" s="192" t="s">
        <v>126</v>
      </c>
    </row>
    <row r="16" spans="1:11">
      <c r="A16" s="178"/>
      <c r="B16" s="178"/>
      <c r="C16" s="178"/>
      <c r="D16" s="1" t="s">
        <v>6</v>
      </c>
      <c r="E16" s="1" t="s">
        <v>7</v>
      </c>
      <c r="F16" s="1" t="s">
        <v>8</v>
      </c>
      <c r="G16" s="1" t="s">
        <v>9</v>
      </c>
      <c r="H16" s="178"/>
      <c r="I16" s="178"/>
      <c r="J16" s="192" t="s">
        <v>125</v>
      </c>
    </row>
    <row r="17" spans="1:10">
      <c r="A17" s="2">
        <v>42572</v>
      </c>
      <c r="B17" s="3" t="s">
        <v>10</v>
      </c>
      <c r="C17" s="4"/>
      <c r="D17" s="30">
        <v>248358600</v>
      </c>
      <c r="E17" s="5">
        <v>0</v>
      </c>
      <c r="F17" s="30">
        <v>278743970</v>
      </c>
      <c r="G17" s="5">
        <v>0</v>
      </c>
      <c r="H17" s="5">
        <v>11998</v>
      </c>
      <c r="I17" s="5">
        <v>0</v>
      </c>
      <c r="J17" s="151" t="s">
        <v>124</v>
      </c>
    </row>
    <row r="18" spans="1:10">
      <c r="A18" s="6">
        <v>42571</v>
      </c>
      <c r="B18" s="7" t="s">
        <v>10</v>
      </c>
      <c r="C18" s="8"/>
      <c r="D18" s="14">
        <v>62141400</v>
      </c>
      <c r="E18" s="9">
        <v>248358600</v>
      </c>
      <c r="F18" s="14">
        <v>67199450</v>
      </c>
      <c r="G18" s="9">
        <v>0</v>
      </c>
      <c r="H18" s="9">
        <v>3002</v>
      </c>
      <c r="I18" s="9">
        <v>11998</v>
      </c>
      <c r="J18" s="151" t="s">
        <v>124</v>
      </c>
    </row>
    <row r="19" spans="1:10">
      <c r="A19" s="6">
        <v>42569</v>
      </c>
      <c r="B19" s="7" t="s">
        <v>10</v>
      </c>
      <c r="C19" s="8"/>
      <c r="D19" s="14">
        <v>74520000</v>
      </c>
      <c r="E19" s="9">
        <v>310500000</v>
      </c>
      <c r="F19" s="14">
        <v>86423120</v>
      </c>
      <c r="G19" s="9">
        <v>0</v>
      </c>
      <c r="H19" s="9">
        <v>3600</v>
      </c>
      <c r="I19" s="9">
        <v>15000</v>
      </c>
      <c r="J19" s="151" t="s">
        <v>124</v>
      </c>
    </row>
    <row r="20" spans="1:10">
      <c r="A20" s="6">
        <v>42566</v>
      </c>
      <c r="B20" s="7" t="s">
        <v>10</v>
      </c>
      <c r="C20" s="8"/>
      <c r="D20" s="14">
        <v>132480000</v>
      </c>
      <c r="E20" s="9">
        <v>385020000</v>
      </c>
      <c r="F20" s="14">
        <v>145092750</v>
      </c>
      <c r="G20" s="9">
        <v>0</v>
      </c>
      <c r="H20" s="9">
        <v>6400</v>
      </c>
      <c r="I20" s="9">
        <v>18600</v>
      </c>
      <c r="J20" s="151" t="s">
        <v>124</v>
      </c>
    </row>
    <row r="21" spans="1:10">
      <c r="A21" s="6">
        <v>42565</v>
      </c>
      <c r="B21" s="7" t="s">
        <v>10</v>
      </c>
      <c r="C21" s="8"/>
      <c r="D21" s="14">
        <v>207000000</v>
      </c>
      <c r="E21" s="9">
        <v>517500000</v>
      </c>
      <c r="F21" s="14">
        <v>228277060</v>
      </c>
      <c r="G21" s="9">
        <v>0</v>
      </c>
      <c r="H21" s="9">
        <v>10000</v>
      </c>
      <c r="I21" s="9">
        <v>25000</v>
      </c>
      <c r="J21" s="151" t="s">
        <v>124</v>
      </c>
    </row>
    <row r="22" spans="1:10">
      <c r="A22" s="6">
        <v>42563</v>
      </c>
      <c r="B22" s="7" t="s">
        <v>10</v>
      </c>
      <c r="C22" s="8"/>
      <c r="D22" s="14">
        <v>310500000</v>
      </c>
      <c r="E22" s="9">
        <v>724500000</v>
      </c>
      <c r="F22" s="14">
        <v>339039120</v>
      </c>
      <c r="G22" s="9">
        <v>0</v>
      </c>
      <c r="H22" s="9">
        <v>15000</v>
      </c>
      <c r="I22" s="9">
        <v>35000</v>
      </c>
      <c r="J22" s="151" t="s">
        <v>124</v>
      </c>
    </row>
    <row r="23" spans="1:10">
      <c r="A23" s="6">
        <v>42556</v>
      </c>
      <c r="B23" s="7" t="s">
        <v>10</v>
      </c>
      <c r="C23" s="8"/>
      <c r="D23" s="14">
        <v>393300000</v>
      </c>
      <c r="E23" s="9">
        <v>1035000000</v>
      </c>
      <c r="F23" s="14">
        <v>361960840</v>
      </c>
      <c r="G23" s="9">
        <v>0</v>
      </c>
      <c r="H23" s="9">
        <v>19000</v>
      </c>
      <c r="I23" s="9">
        <v>50000</v>
      </c>
      <c r="J23" s="151" t="s">
        <v>124</v>
      </c>
    </row>
    <row r="24" spans="1:10">
      <c r="A24" s="6">
        <v>42530</v>
      </c>
      <c r="B24" s="7" t="s">
        <v>10</v>
      </c>
      <c r="C24" s="8"/>
      <c r="D24" s="14">
        <v>144900000</v>
      </c>
      <c r="E24" s="9">
        <v>1428300000</v>
      </c>
      <c r="F24" s="14">
        <v>130922250</v>
      </c>
      <c r="G24" s="9">
        <v>0</v>
      </c>
      <c r="H24" s="9">
        <v>7000</v>
      </c>
      <c r="I24" s="9">
        <v>69000</v>
      </c>
      <c r="J24" s="151" t="s">
        <v>124</v>
      </c>
    </row>
    <row r="25" spans="1:10">
      <c r="A25" s="6">
        <v>42524</v>
      </c>
      <c r="B25" s="7" t="s">
        <v>10</v>
      </c>
      <c r="C25" s="8"/>
      <c r="D25" s="14">
        <v>186300000</v>
      </c>
      <c r="E25" s="9">
        <v>1573200000</v>
      </c>
      <c r="F25" s="14">
        <v>123549840</v>
      </c>
      <c r="G25" s="9">
        <v>0</v>
      </c>
      <c r="H25" s="9">
        <v>9000</v>
      </c>
      <c r="I25" s="9">
        <v>76000</v>
      </c>
      <c r="J25" s="151" t="s">
        <v>124</v>
      </c>
    </row>
    <row r="26" spans="1:10">
      <c r="A26" s="6">
        <v>42523</v>
      </c>
      <c r="B26" s="7" t="s">
        <v>10</v>
      </c>
      <c r="C26" s="8"/>
      <c r="D26" s="14">
        <v>200686500</v>
      </c>
      <c r="E26" s="9">
        <v>1759500000</v>
      </c>
      <c r="F26" s="14">
        <v>132633330</v>
      </c>
      <c r="G26" s="9">
        <v>0</v>
      </c>
      <c r="H26" s="9">
        <v>9695</v>
      </c>
      <c r="I26" s="9">
        <v>85000</v>
      </c>
      <c r="J26" s="151" t="s">
        <v>124</v>
      </c>
    </row>
    <row r="27" spans="1:10">
      <c r="A27" s="6">
        <v>42522</v>
      </c>
      <c r="B27" s="7" t="s">
        <v>10</v>
      </c>
      <c r="C27" s="8"/>
      <c r="D27" s="14">
        <v>144900000</v>
      </c>
      <c r="E27" s="9">
        <v>1960186500</v>
      </c>
      <c r="F27" s="14">
        <v>95634150</v>
      </c>
      <c r="G27" s="9">
        <v>0</v>
      </c>
      <c r="H27" s="9">
        <v>7000</v>
      </c>
      <c r="I27" s="9">
        <v>94695</v>
      </c>
      <c r="J27" s="151" t="s">
        <v>124</v>
      </c>
    </row>
    <row r="28" spans="1:10">
      <c r="A28" s="6">
        <v>42521</v>
      </c>
      <c r="B28" s="7" t="s">
        <v>10</v>
      </c>
      <c r="C28" s="8"/>
      <c r="D28" s="14">
        <v>213313500</v>
      </c>
      <c r="E28" s="9">
        <v>2105086500</v>
      </c>
      <c r="F28" s="14">
        <v>137796010</v>
      </c>
      <c r="G28" s="9">
        <v>0</v>
      </c>
      <c r="H28" s="9">
        <v>10305</v>
      </c>
      <c r="I28" s="9">
        <v>101695</v>
      </c>
      <c r="J28" s="151" t="s">
        <v>124</v>
      </c>
    </row>
    <row r="29" spans="1:10">
      <c r="A29" s="6">
        <v>42520</v>
      </c>
      <c r="B29" s="7" t="s">
        <v>10</v>
      </c>
      <c r="C29" s="8"/>
      <c r="D29" s="14">
        <v>165600000</v>
      </c>
      <c r="E29" s="9">
        <v>2318400000</v>
      </c>
      <c r="F29" s="14">
        <v>108200830</v>
      </c>
      <c r="G29" s="9">
        <v>0</v>
      </c>
      <c r="H29" s="9">
        <v>8000</v>
      </c>
      <c r="I29" s="9">
        <v>112000</v>
      </c>
      <c r="J29" s="151" t="s">
        <v>124</v>
      </c>
    </row>
    <row r="30" spans="1:10">
      <c r="A30" s="6">
        <v>42515</v>
      </c>
      <c r="B30" s="7" t="s">
        <v>10</v>
      </c>
      <c r="C30" s="8"/>
      <c r="D30" s="14">
        <v>300150000</v>
      </c>
      <c r="E30" s="9">
        <v>2484000000</v>
      </c>
      <c r="F30" s="14">
        <v>195524910</v>
      </c>
      <c r="G30" s="9">
        <v>0</v>
      </c>
      <c r="H30" s="9">
        <v>14500</v>
      </c>
      <c r="I30" s="9">
        <v>120000</v>
      </c>
      <c r="J30" s="151" t="s">
        <v>124</v>
      </c>
    </row>
    <row r="31" spans="1:10">
      <c r="A31" s="6">
        <v>42509</v>
      </c>
      <c r="B31" s="7" t="s">
        <v>10</v>
      </c>
      <c r="C31" s="8"/>
      <c r="D31" s="14">
        <v>134529300</v>
      </c>
      <c r="E31" s="9">
        <v>2784150000</v>
      </c>
      <c r="F31" s="14">
        <v>76789940</v>
      </c>
      <c r="G31" s="9">
        <v>0</v>
      </c>
      <c r="H31" s="9">
        <v>6499</v>
      </c>
      <c r="I31" s="9">
        <v>134500</v>
      </c>
      <c r="J31" s="151" t="s">
        <v>124</v>
      </c>
    </row>
    <row r="32" spans="1:10">
      <c r="A32" s="6">
        <v>42508</v>
      </c>
      <c r="B32" s="7" t="s">
        <v>10</v>
      </c>
      <c r="C32" s="8"/>
      <c r="D32" s="14">
        <v>278580600</v>
      </c>
      <c r="E32" s="9">
        <v>2918679300</v>
      </c>
      <c r="F32" s="14">
        <v>166665280</v>
      </c>
      <c r="G32" s="9">
        <v>0</v>
      </c>
      <c r="H32" s="9">
        <v>13458</v>
      </c>
      <c r="I32" s="9">
        <v>140999</v>
      </c>
      <c r="J32" s="151" t="s">
        <v>124</v>
      </c>
    </row>
    <row r="33" spans="1:10">
      <c r="A33" s="6">
        <v>42507</v>
      </c>
      <c r="B33" s="7" t="s">
        <v>10</v>
      </c>
      <c r="C33" s="8"/>
      <c r="D33" s="14">
        <v>156140100</v>
      </c>
      <c r="E33" s="9">
        <v>3197259900</v>
      </c>
      <c r="F33" s="14">
        <v>88548450</v>
      </c>
      <c r="G33" s="9">
        <v>0</v>
      </c>
      <c r="H33" s="9">
        <v>7543</v>
      </c>
      <c r="I33" s="9">
        <v>154457</v>
      </c>
      <c r="J33" s="151" t="s">
        <v>124</v>
      </c>
    </row>
    <row r="34" spans="1:10">
      <c r="A34" s="6">
        <v>42506</v>
      </c>
      <c r="B34" s="7" t="s">
        <v>10</v>
      </c>
      <c r="C34" s="8"/>
      <c r="D34" s="14">
        <v>113850000</v>
      </c>
      <c r="E34" s="9">
        <v>3353400000</v>
      </c>
      <c r="F34" s="14">
        <v>59629700</v>
      </c>
      <c r="G34" s="9">
        <v>0</v>
      </c>
      <c r="H34" s="9">
        <v>5500</v>
      </c>
      <c r="I34" s="9">
        <v>162000</v>
      </c>
      <c r="J34" s="151" t="s">
        <v>124</v>
      </c>
    </row>
    <row r="35" spans="1:10">
      <c r="A35" s="6">
        <v>42503</v>
      </c>
      <c r="B35" s="7" t="s">
        <v>10</v>
      </c>
      <c r="C35" s="8"/>
      <c r="D35" s="14">
        <v>403650000</v>
      </c>
      <c r="E35" s="9">
        <v>3467250000</v>
      </c>
      <c r="F35" s="14">
        <v>205821670</v>
      </c>
      <c r="G35" s="9">
        <v>0</v>
      </c>
      <c r="H35" s="9">
        <v>19500</v>
      </c>
      <c r="I35" s="9">
        <v>167500</v>
      </c>
      <c r="J35" s="151" t="s">
        <v>124</v>
      </c>
    </row>
    <row r="36" spans="1:10">
      <c r="A36" s="6">
        <v>42500</v>
      </c>
      <c r="B36" s="7" t="s">
        <v>10</v>
      </c>
      <c r="C36" s="8"/>
      <c r="D36" s="14">
        <v>563040000</v>
      </c>
      <c r="E36" s="9">
        <v>3870900000</v>
      </c>
      <c r="F36" s="14">
        <v>313164410</v>
      </c>
      <c r="G36" s="9">
        <v>0</v>
      </c>
      <c r="H36" s="9">
        <v>27200</v>
      </c>
      <c r="I36" s="9">
        <v>187000</v>
      </c>
      <c r="J36" s="151" t="s">
        <v>124</v>
      </c>
    </row>
    <row r="37" spans="1:10">
      <c r="A37" s="6">
        <v>42499</v>
      </c>
      <c r="B37" s="7" t="s">
        <v>10</v>
      </c>
      <c r="C37" s="8"/>
      <c r="D37" s="14">
        <v>96731100</v>
      </c>
      <c r="E37" s="9">
        <v>4433940000</v>
      </c>
      <c r="F37" s="14">
        <v>50240540</v>
      </c>
      <c r="G37" s="9">
        <v>0</v>
      </c>
      <c r="H37" s="9">
        <v>4673</v>
      </c>
      <c r="I37" s="9">
        <v>214200</v>
      </c>
      <c r="J37" s="151" t="s">
        <v>124</v>
      </c>
    </row>
    <row r="38" spans="1:10">
      <c r="A38" s="6">
        <v>42494</v>
      </c>
      <c r="B38" s="7" t="s">
        <v>10</v>
      </c>
      <c r="C38" s="8"/>
      <c r="D38" s="14">
        <v>269327700</v>
      </c>
      <c r="E38" s="9">
        <v>4530671100</v>
      </c>
      <c r="F38" s="14">
        <v>135515610</v>
      </c>
      <c r="G38" s="9">
        <v>0</v>
      </c>
      <c r="H38" s="9">
        <v>13011</v>
      </c>
      <c r="I38" s="9">
        <v>218873</v>
      </c>
      <c r="J38" s="151" t="s">
        <v>124</v>
      </c>
    </row>
    <row r="39" spans="1:10">
      <c r="A39" s="175" t="s">
        <v>16</v>
      </c>
      <c r="B39" s="176"/>
      <c r="C39" s="176"/>
      <c r="D39" s="176"/>
      <c r="E39" s="176"/>
      <c r="F39" s="176"/>
      <c r="G39" s="176"/>
      <c r="H39" s="24">
        <f>SUM(H46:H52,H40:H44)</f>
        <v>174863</v>
      </c>
      <c r="I39" s="23" t="b">
        <f>H39=H58</f>
        <v>1</v>
      </c>
      <c r="J39" s="25"/>
    </row>
    <row r="40" spans="1:10">
      <c r="A40" s="6">
        <v>42485</v>
      </c>
      <c r="B40" s="7" t="s">
        <v>10</v>
      </c>
      <c r="C40" s="8"/>
      <c r="D40" s="22">
        <v>538935000</v>
      </c>
      <c r="E40" s="9">
        <v>4799998800</v>
      </c>
      <c r="F40" s="22">
        <v>502842050</v>
      </c>
      <c r="G40" s="9">
        <v>0</v>
      </c>
      <c r="H40" s="9">
        <v>29450</v>
      </c>
      <c r="I40" s="9">
        <v>231884</v>
      </c>
      <c r="J40" s="26"/>
    </row>
    <row r="41" spans="1:10">
      <c r="A41" s="6">
        <v>42481</v>
      </c>
      <c r="B41" s="7" t="s">
        <v>10</v>
      </c>
      <c r="C41" s="8"/>
      <c r="D41" s="22">
        <v>101565000</v>
      </c>
      <c r="E41" s="9">
        <v>5338933800</v>
      </c>
      <c r="F41" s="22">
        <v>87353330</v>
      </c>
      <c r="G41" s="9">
        <v>0</v>
      </c>
      <c r="H41" s="9">
        <v>5550</v>
      </c>
      <c r="I41" s="9">
        <v>261334</v>
      </c>
      <c r="J41" s="25"/>
    </row>
    <row r="42" spans="1:10">
      <c r="A42" s="6">
        <v>42479</v>
      </c>
      <c r="B42" s="7" t="s">
        <v>10</v>
      </c>
      <c r="C42" s="8"/>
      <c r="D42" s="22">
        <v>399306000</v>
      </c>
      <c r="E42" s="9">
        <v>5440498800</v>
      </c>
      <c r="F42" s="22">
        <v>294430340</v>
      </c>
      <c r="G42" s="9">
        <v>0</v>
      </c>
      <c r="H42" s="9">
        <v>21820</v>
      </c>
      <c r="I42" s="9">
        <v>266884</v>
      </c>
      <c r="J42" s="193" t="s">
        <v>127</v>
      </c>
    </row>
    <row r="43" spans="1:10">
      <c r="A43" s="6">
        <v>42478</v>
      </c>
      <c r="B43" s="7" t="s">
        <v>10</v>
      </c>
      <c r="C43" s="8"/>
      <c r="D43" s="22">
        <v>552294000</v>
      </c>
      <c r="E43" s="9">
        <v>5839804800</v>
      </c>
      <c r="F43" s="22">
        <v>366179040</v>
      </c>
      <c r="G43" s="9">
        <v>0</v>
      </c>
      <c r="H43" s="9">
        <v>30180</v>
      </c>
      <c r="I43" s="9">
        <v>288704</v>
      </c>
    </row>
    <row r="44" spans="1:10">
      <c r="A44" s="6">
        <v>42475</v>
      </c>
      <c r="B44" s="7" t="s">
        <v>11</v>
      </c>
      <c r="C44" s="8"/>
      <c r="D44" s="9">
        <v>0</v>
      </c>
      <c r="E44" s="9">
        <v>6392098800</v>
      </c>
      <c r="F44" s="9">
        <v>0</v>
      </c>
      <c r="G44" s="9">
        <v>0</v>
      </c>
      <c r="H44" s="9">
        <v>0</v>
      </c>
      <c r="I44" s="9">
        <v>318884</v>
      </c>
    </row>
    <row r="45" spans="1:10">
      <c r="A45" s="11">
        <v>42475</v>
      </c>
      <c r="B45" s="12" t="s">
        <v>12</v>
      </c>
      <c r="C45" s="13"/>
      <c r="D45" s="14">
        <v>4799998800</v>
      </c>
      <c r="E45" s="14">
        <v>6392098800</v>
      </c>
      <c r="F45" s="14">
        <v>0</v>
      </c>
      <c r="G45" s="14">
        <v>0</v>
      </c>
      <c r="H45" s="14">
        <v>231884</v>
      </c>
      <c r="I45" s="14">
        <v>318884</v>
      </c>
      <c r="J45" s="151" t="s">
        <v>124</v>
      </c>
    </row>
    <row r="46" spans="1:10">
      <c r="A46" s="6">
        <v>42475</v>
      </c>
      <c r="B46" s="7" t="s">
        <v>10</v>
      </c>
      <c r="C46" s="8"/>
      <c r="D46" s="22">
        <v>473860200</v>
      </c>
      <c r="E46" s="9">
        <v>1592100000</v>
      </c>
      <c r="F46" s="22">
        <v>306930630</v>
      </c>
      <c r="G46" s="9">
        <v>0</v>
      </c>
      <c r="H46" s="9">
        <v>25894</v>
      </c>
      <c r="I46" s="9">
        <v>87000</v>
      </c>
    </row>
    <row r="47" spans="1:10">
      <c r="A47" s="6">
        <v>42472</v>
      </c>
      <c r="B47" s="7" t="s">
        <v>10</v>
      </c>
      <c r="C47" s="8"/>
      <c r="D47" s="22">
        <v>1939800</v>
      </c>
      <c r="E47" s="9">
        <v>2065960200</v>
      </c>
      <c r="F47" s="22">
        <v>1211920</v>
      </c>
      <c r="G47" s="9">
        <v>0</v>
      </c>
      <c r="H47" s="9">
        <v>106</v>
      </c>
      <c r="I47" s="9">
        <v>112894</v>
      </c>
    </row>
    <row r="48" spans="1:10">
      <c r="A48" s="6">
        <v>42465</v>
      </c>
      <c r="B48" s="7" t="s">
        <v>10</v>
      </c>
      <c r="C48" s="8"/>
      <c r="D48" s="22">
        <v>126398100</v>
      </c>
      <c r="E48" s="9">
        <v>2067900000</v>
      </c>
      <c r="F48" s="22">
        <v>80149920</v>
      </c>
      <c r="G48" s="9">
        <v>0</v>
      </c>
      <c r="H48" s="9">
        <v>6907</v>
      </c>
      <c r="I48" s="9">
        <v>113000</v>
      </c>
    </row>
    <row r="49" spans="1:9">
      <c r="A49" s="6">
        <v>42464</v>
      </c>
      <c r="B49" s="7" t="s">
        <v>10</v>
      </c>
      <c r="C49" s="8"/>
      <c r="D49" s="22">
        <v>823500000</v>
      </c>
      <c r="E49" s="9">
        <v>2194298100</v>
      </c>
      <c r="F49" s="22">
        <v>527145920</v>
      </c>
      <c r="G49" s="9">
        <v>0</v>
      </c>
      <c r="H49" s="9">
        <v>45000</v>
      </c>
      <c r="I49" s="9">
        <v>119907</v>
      </c>
    </row>
    <row r="50" spans="1:9">
      <c r="A50" s="6">
        <v>42394</v>
      </c>
      <c r="B50" s="7" t="s">
        <v>10</v>
      </c>
      <c r="C50" s="8"/>
      <c r="D50" s="22">
        <v>60518100</v>
      </c>
      <c r="E50" s="9">
        <v>3017798100</v>
      </c>
      <c r="F50" s="22">
        <v>35601870</v>
      </c>
      <c r="G50" s="9">
        <v>0</v>
      </c>
      <c r="H50" s="9">
        <v>3307</v>
      </c>
      <c r="I50" s="9">
        <v>164907</v>
      </c>
    </row>
    <row r="51" spans="1:9">
      <c r="A51" s="6">
        <v>42368</v>
      </c>
      <c r="B51" s="7" t="s">
        <v>11</v>
      </c>
      <c r="C51" s="8"/>
      <c r="D51" s="9">
        <v>0</v>
      </c>
      <c r="E51" s="9">
        <v>3078316200</v>
      </c>
      <c r="F51" s="9">
        <v>0</v>
      </c>
      <c r="G51" s="9">
        <v>0</v>
      </c>
      <c r="H51" s="9">
        <v>0</v>
      </c>
      <c r="I51" s="9">
        <v>168214</v>
      </c>
    </row>
    <row r="52" spans="1:9">
      <c r="A52" s="6">
        <v>42340</v>
      </c>
      <c r="B52" s="7" t="s">
        <v>10</v>
      </c>
      <c r="C52" s="8"/>
      <c r="D52" s="22">
        <v>121676700</v>
      </c>
      <c r="E52" s="9">
        <v>3078316200</v>
      </c>
      <c r="F52" s="22">
        <v>51894450</v>
      </c>
      <c r="G52" s="9">
        <v>0</v>
      </c>
      <c r="H52" s="9">
        <v>6649</v>
      </c>
      <c r="I52" s="9">
        <v>168214</v>
      </c>
    </row>
    <row r="53" spans="1:9">
      <c r="A53" s="6">
        <v>42156</v>
      </c>
      <c r="B53" s="7" t="s">
        <v>13</v>
      </c>
      <c r="C53" s="8"/>
      <c r="D53" s="9">
        <v>78688350</v>
      </c>
      <c r="E53" s="9">
        <v>3199992900</v>
      </c>
      <c r="F53" s="9">
        <v>0</v>
      </c>
      <c r="G53" s="9">
        <v>0</v>
      </c>
      <c r="H53" s="9">
        <v>0</v>
      </c>
      <c r="I53" s="9">
        <v>174863</v>
      </c>
    </row>
    <row r="54" spans="1:9">
      <c r="A54" s="6">
        <v>42094</v>
      </c>
      <c r="B54" s="7" t="s">
        <v>14</v>
      </c>
      <c r="C54" s="8"/>
      <c r="D54" s="9">
        <v>78688350</v>
      </c>
      <c r="E54" s="9">
        <v>3121304550</v>
      </c>
      <c r="F54" s="9">
        <v>0</v>
      </c>
      <c r="G54" s="9">
        <v>0</v>
      </c>
      <c r="H54" s="9">
        <v>0</v>
      </c>
      <c r="I54" s="9">
        <v>174863</v>
      </c>
    </row>
    <row r="55" spans="1:9">
      <c r="A55" s="6">
        <v>42081</v>
      </c>
      <c r="B55" s="7" t="s">
        <v>11</v>
      </c>
      <c r="C55" s="8"/>
      <c r="D55" s="9">
        <v>0</v>
      </c>
      <c r="E55" s="9">
        <v>3199992900</v>
      </c>
      <c r="F55" s="9">
        <v>0</v>
      </c>
      <c r="G55" s="9">
        <v>0</v>
      </c>
      <c r="H55" s="9">
        <v>0</v>
      </c>
      <c r="I55" s="9">
        <v>174863</v>
      </c>
    </row>
    <row r="56" spans="1:9">
      <c r="A56" s="6">
        <v>42064</v>
      </c>
      <c r="B56" s="7" t="s">
        <v>13</v>
      </c>
      <c r="C56" s="8"/>
      <c r="D56" s="9">
        <v>174863000</v>
      </c>
      <c r="E56" s="9">
        <v>3199992900</v>
      </c>
      <c r="F56" s="9">
        <v>0</v>
      </c>
      <c r="G56" s="9">
        <v>0</v>
      </c>
      <c r="H56" s="9">
        <v>0</v>
      </c>
      <c r="I56" s="9">
        <v>174863</v>
      </c>
    </row>
    <row r="57" spans="1:9">
      <c r="A57" s="6">
        <v>42003</v>
      </c>
      <c r="B57" s="7" t="s">
        <v>14</v>
      </c>
      <c r="C57" s="8"/>
      <c r="D57" s="9">
        <v>174863000</v>
      </c>
      <c r="E57" s="9">
        <v>3025129900</v>
      </c>
      <c r="F57" s="9">
        <v>0</v>
      </c>
      <c r="G57" s="9">
        <v>0</v>
      </c>
      <c r="H57" s="9">
        <v>0</v>
      </c>
      <c r="I57" s="9">
        <v>174863</v>
      </c>
    </row>
    <row r="58" spans="1:9">
      <c r="A58" s="15">
        <v>41950</v>
      </c>
      <c r="B58" s="16" t="s">
        <v>15</v>
      </c>
      <c r="C58" s="17"/>
      <c r="D58" s="18">
        <v>3199992900</v>
      </c>
      <c r="E58" s="18">
        <v>3199992900</v>
      </c>
      <c r="F58" s="18">
        <v>0</v>
      </c>
      <c r="G58" s="18">
        <v>0</v>
      </c>
      <c r="H58" s="18">
        <v>174863</v>
      </c>
      <c r="I58" s="18">
        <v>174863</v>
      </c>
    </row>
    <row r="59" spans="1:9">
      <c r="D59" s="28" t="s">
        <v>17</v>
      </c>
      <c r="E59" s="27"/>
      <c r="F59" s="28" t="s">
        <v>18</v>
      </c>
    </row>
    <row r="60" spans="1:9">
      <c r="D60" s="29">
        <f>SUM(D40:D43,D46:D50,D52)</f>
        <v>3199992900</v>
      </c>
      <c r="E60" s="27"/>
      <c r="F60" s="29">
        <f>SUM(F40:F43,F46:F50,F52)</f>
        <v>2253739470</v>
      </c>
    </row>
  </sheetData>
  <mergeCells count="13">
    <mergeCell ref="A39:G39"/>
    <mergeCell ref="I3:I4"/>
    <mergeCell ref="A3:A4"/>
    <mergeCell ref="B3:B4"/>
    <mergeCell ref="C3:C4"/>
    <mergeCell ref="D3:G3"/>
    <mergeCell ref="H3:H4"/>
    <mergeCell ref="I15:I16"/>
    <mergeCell ref="A15:A16"/>
    <mergeCell ref="B15:B16"/>
    <mergeCell ref="C15:C16"/>
    <mergeCell ref="D15:G15"/>
    <mergeCell ref="H15:H16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opLeftCell="A52" workbookViewId="0">
      <selection activeCell="A28" sqref="A28:G28"/>
    </sheetView>
  </sheetViews>
  <sheetFormatPr defaultRowHeight="16.5"/>
  <cols>
    <col min="1" max="1" width="10.625" bestFit="1" customWidth="1"/>
    <col min="2" max="2" width="10.5" bestFit="1" customWidth="1"/>
    <col min="3" max="3" width="7.5" bestFit="1" customWidth="1"/>
    <col min="4" max="6" width="12.125" bestFit="1" customWidth="1"/>
    <col min="7" max="7" width="6" bestFit="1" customWidth="1"/>
    <col min="8" max="9" width="7.5" bestFit="1" customWidth="1"/>
    <col min="10" max="10" width="21.625" customWidth="1"/>
  </cols>
  <sheetData>
    <row r="1" spans="1:9">
      <c r="A1" s="10" t="s">
        <v>21</v>
      </c>
    </row>
    <row r="2" spans="1:9">
      <c r="A2" s="177" t="s">
        <v>0</v>
      </c>
      <c r="B2" s="177" t="s">
        <v>1</v>
      </c>
      <c r="C2" s="177" t="s">
        <v>2</v>
      </c>
      <c r="D2" s="179" t="s">
        <v>3</v>
      </c>
      <c r="E2" s="180"/>
      <c r="F2" s="180"/>
      <c r="G2" s="181"/>
      <c r="H2" s="177" t="s">
        <v>4</v>
      </c>
      <c r="I2" s="177" t="s">
        <v>5</v>
      </c>
    </row>
    <row r="3" spans="1:9">
      <c r="A3" s="178"/>
      <c r="B3" s="178"/>
      <c r="C3" s="178"/>
      <c r="D3" s="40" t="s">
        <v>6</v>
      </c>
      <c r="E3" s="40" t="s">
        <v>7</v>
      </c>
      <c r="F3" s="40" t="s">
        <v>8</v>
      </c>
      <c r="G3" s="40" t="s">
        <v>9</v>
      </c>
      <c r="H3" s="178"/>
      <c r="I3" s="178"/>
    </row>
    <row r="4" spans="1:9">
      <c r="A4" s="41">
        <v>42124</v>
      </c>
      <c r="B4" s="42" t="s">
        <v>20</v>
      </c>
      <c r="C4" s="43"/>
      <c r="D4" s="44">
        <v>0</v>
      </c>
      <c r="E4" s="44">
        <v>0</v>
      </c>
      <c r="F4" s="30">
        <v>5753425</v>
      </c>
      <c r="G4" s="44">
        <v>0</v>
      </c>
      <c r="H4" s="44">
        <v>0</v>
      </c>
      <c r="I4" s="44">
        <v>0</v>
      </c>
    </row>
    <row r="5" spans="1:9">
      <c r="A5" s="45">
        <v>42124</v>
      </c>
      <c r="B5" s="46" t="s">
        <v>22</v>
      </c>
      <c r="C5" s="47"/>
      <c r="D5" s="14">
        <v>8500</v>
      </c>
      <c r="E5" s="48">
        <v>0</v>
      </c>
      <c r="F5" s="48">
        <v>0</v>
      </c>
      <c r="G5" s="48">
        <v>0</v>
      </c>
      <c r="H5" s="48">
        <v>0</v>
      </c>
      <c r="I5" s="48">
        <v>0</v>
      </c>
    </row>
    <row r="6" spans="1:9">
      <c r="A6" s="45">
        <v>42110</v>
      </c>
      <c r="B6" s="46" t="s">
        <v>12</v>
      </c>
      <c r="C6" s="47"/>
      <c r="D6" s="48">
        <v>6999991500</v>
      </c>
      <c r="E6" s="48">
        <v>8500</v>
      </c>
      <c r="F6" s="48">
        <v>0</v>
      </c>
      <c r="G6" s="48">
        <v>0</v>
      </c>
      <c r="H6" s="48">
        <v>0</v>
      </c>
      <c r="I6" s="48">
        <v>0</v>
      </c>
    </row>
    <row r="7" spans="1:9">
      <c r="A7" s="45">
        <v>42093</v>
      </c>
      <c r="B7" s="46" t="s">
        <v>20</v>
      </c>
      <c r="C7" s="47"/>
      <c r="D7" s="48">
        <v>0</v>
      </c>
      <c r="E7" s="48">
        <v>7000000000</v>
      </c>
      <c r="F7" s="14">
        <v>34520547</v>
      </c>
      <c r="G7" s="48">
        <v>0</v>
      </c>
      <c r="H7" s="48">
        <v>0</v>
      </c>
      <c r="I7" s="48">
        <v>0</v>
      </c>
    </row>
    <row r="8" spans="1:9">
      <c r="A8" s="45">
        <v>42004</v>
      </c>
      <c r="B8" s="46" t="s">
        <v>20</v>
      </c>
      <c r="C8" s="47"/>
      <c r="D8" s="48">
        <v>0</v>
      </c>
      <c r="E8" s="48">
        <v>7000000000</v>
      </c>
      <c r="F8" s="14">
        <v>35287671</v>
      </c>
      <c r="G8" s="48">
        <v>0</v>
      </c>
      <c r="H8" s="48">
        <v>0</v>
      </c>
      <c r="I8" s="48">
        <v>0</v>
      </c>
    </row>
    <row r="9" spans="1:9">
      <c r="A9" s="45">
        <v>41911</v>
      </c>
      <c r="B9" s="46" t="s">
        <v>20</v>
      </c>
      <c r="C9" s="47"/>
      <c r="D9" s="48">
        <v>0</v>
      </c>
      <c r="E9" s="48">
        <v>7000000000</v>
      </c>
      <c r="F9" s="14">
        <v>35287671</v>
      </c>
      <c r="G9" s="48">
        <v>0</v>
      </c>
      <c r="H9" s="48">
        <v>0</v>
      </c>
      <c r="I9" s="48">
        <v>0</v>
      </c>
    </row>
    <row r="10" spans="1:9">
      <c r="A10" s="45">
        <v>41820</v>
      </c>
      <c r="B10" s="46" t="s">
        <v>20</v>
      </c>
      <c r="C10" s="47"/>
      <c r="D10" s="48">
        <v>0</v>
      </c>
      <c r="E10" s="48">
        <v>7000000000</v>
      </c>
      <c r="F10" s="14">
        <v>29150684</v>
      </c>
      <c r="G10" s="48">
        <v>0</v>
      </c>
      <c r="H10" s="48">
        <v>0</v>
      </c>
      <c r="I10" s="48">
        <v>0</v>
      </c>
    </row>
    <row r="11" spans="1:9">
      <c r="A11" s="45">
        <v>41744</v>
      </c>
      <c r="B11" s="46" t="s">
        <v>15</v>
      </c>
      <c r="C11" s="47"/>
      <c r="D11" s="48">
        <v>7000000000</v>
      </c>
      <c r="E11" s="48">
        <v>7000000000</v>
      </c>
      <c r="F11" s="48">
        <v>0</v>
      </c>
      <c r="G11" s="48">
        <v>0</v>
      </c>
      <c r="H11" s="48">
        <v>0</v>
      </c>
      <c r="I11" s="48">
        <v>0</v>
      </c>
    </row>
    <row r="12" spans="1:9" s="81" customFormat="1">
      <c r="A12" s="82"/>
      <c r="B12" s="83"/>
      <c r="C12" s="84"/>
      <c r="D12" s="85"/>
      <c r="E12" s="85"/>
      <c r="F12" s="85"/>
      <c r="G12" s="85"/>
      <c r="H12" s="85"/>
      <c r="I12" s="85"/>
    </row>
    <row r="13" spans="1:9" s="81" customFormat="1" ht="17.25" customHeight="1">
      <c r="A13" s="62" t="s">
        <v>33</v>
      </c>
      <c r="B13" s="83"/>
      <c r="C13" s="84"/>
      <c r="D13" s="85"/>
      <c r="E13" s="85"/>
      <c r="F13" s="85"/>
      <c r="G13" s="85"/>
      <c r="H13" s="85"/>
      <c r="I13" s="85"/>
    </row>
    <row r="14" spans="1:9" s="151" customFormat="1" ht="17.25" customHeight="1">
      <c r="A14" s="166" t="s">
        <v>121</v>
      </c>
      <c r="B14" s="83"/>
      <c r="C14" s="84"/>
      <c r="D14" s="85"/>
      <c r="E14" s="85"/>
      <c r="F14" s="85"/>
      <c r="G14" s="85"/>
      <c r="H14" s="85"/>
      <c r="I14" s="85"/>
    </row>
    <row r="15" spans="1:9" s="81" customFormat="1">
      <c r="A15" s="177" t="s">
        <v>0</v>
      </c>
      <c r="B15" s="177" t="s">
        <v>1</v>
      </c>
      <c r="C15" s="177" t="s">
        <v>2</v>
      </c>
      <c r="D15" s="179" t="s">
        <v>3</v>
      </c>
      <c r="E15" s="180"/>
      <c r="F15" s="180"/>
      <c r="G15" s="181"/>
      <c r="H15" s="177" t="s">
        <v>4</v>
      </c>
      <c r="I15" s="177" t="s">
        <v>5</v>
      </c>
    </row>
    <row r="16" spans="1:9" s="81" customFormat="1">
      <c r="A16" s="178"/>
      <c r="B16" s="178"/>
      <c r="C16" s="178"/>
      <c r="D16" s="86" t="s">
        <v>6</v>
      </c>
      <c r="E16" s="86" t="s">
        <v>7</v>
      </c>
      <c r="F16" s="86" t="s">
        <v>8</v>
      </c>
      <c r="G16" s="86" t="s">
        <v>9</v>
      </c>
      <c r="H16" s="178"/>
      <c r="I16" s="178"/>
    </row>
    <row r="17" spans="1:10" s="81" customFormat="1">
      <c r="A17" s="87">
        <v>42695</v>
      </c>
      <c r="B17" s="88" t="s">
        <v>11</v>
      </c>
      <c r="C17" s="89"/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</row>
    <row r="18" spans="1:10" s="81" customFormat="1">
      <c r="A18" s="91">
        <v>42661</v>
      </c>
      <c r="B18" s="92" t="s">
        <v>11</v>
      </c>
      <c r="C18" s="93"/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</row>
    <row r="19" spans="1:10" s="81" customFormat="1">
      <c r="A19" s="91">
        <v>42633</v>
      </c>
      <c r="B19" s="92" t="s">
        <v>11</v>
      </c>
      <c r="C19" s="93"/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</row>
    <row r="20" spans="1:10" s="81" customFormat="1">
      <c r="A20" s="91">
        <v>42593</v>
      </c>
      <c r="B20" s="92" t="s">
        <v>11</v>
      </c>
      <c r="C20" s="93"/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</row>
    <row r="21" spans="1:10" s="81" customFormat="1">
      <c r="A21" s="91">
        <v>42567</v>
      </c>
      <c r="B21" s="92" t="s">
        <v>11</v>
      </c>
      <c r="C21" s="93"/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</row>
    <row r="22" spans="1:10" s="81" customFormat="1">
      <c r="A22" s="91">
        <v>42530</v>
      </c>
      <c r="B22" s="92" t="s">
        <v>11</v>
      </c>
      <c r="C22" s="93"/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</row>
    <row r="23" spans="1:10" s="81" customFormat="1">
      <c r="A23" s="91">
        <v>42507</v>
      </c>
      <c r="B23" s="92" t="s">
        <v>11</v>
      </c>
      <c r="C23" s="93"/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</row>
    <row r="24" spans="1:10" s="81" customFormat="1">
      <c r="A24" s="91">
        <v>42481</v>
      </c>
      <c r="B24" s="92" t="s">
        <v>11</v>
      </c>
      <c r="C24" s="93"/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</row>
    <row r="25" spans="1:10" s="81" customFormat="1">
      <c r="A25" s="91">
        <v>42468</v>
      </c>
      <c r="B25" s="92" t="s">
        <v>11</v>
      </c>
      <c r="C25" s="93"/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</row>
    <row r="26" spans="1:10" s="81" customFormat="1">
      <c r="A26" s="91">
        <v>42461</v>
      </c>
      <c r="B26" s="92" t="s">
        <v>11</v>
      </c>
      <c r="C26" s="93"/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</row>
    <row r="27" spans="1:10" s="81" customFormat="1">
      <c r="A27" s="91">
        <v>42457</v>
      </c>
      <c r="B27" s="92" t="s">
        <v>10</v>
      </c>
      <c r="C27" s="93"/>
      <c r="D27" s="22">
        <v>16333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</row>
    <row r="28" spans="1:10" s="81" customFormat="1">
      <c r="A28" s="194">
        <v>42457</v>
      </c>
      <c r="B28" s="195" t="s">
        <v>23</v>
      </c>
      <c r="C28" s="196"/>
      <c r="D28" s="197">
        <v>4999974967</v>
      </c>
      <c r="E28" s="197">
        <v>16333</v>
      </c>
      <c r="F28" s="197">
        <v>0</v>
      </c>
      <c r="G28" s="197">
        <v>0</v>
      </c>
      <c r="H28" s="197">
        <v>218818</v>
      </c>
      <c r="I28" s="197">
        <v>0</v>
      </c>
      <c r="J28" s="198" t="s">
        <v>129</v>
      </c>
    </row>
    <row r="29" spans="1:10" s="81" customFormat="1">
      <c r="A29" s="91">
        <v>42453</v>
      </c>
      <c r="B29" s="92" t="s">
        <v>11</v>
      </c>
      <c r="C29" s="93"/>
      <c r="D29" s="94">
        <v>0</v>
      </c>
      <c r="E29" s="94">
        <v>4999991300</v>
      </c>
      <c r="F29" s="94">
        <v>0</v>
      </c>
      <c r="G29" s="94">
        <v>0</v>
      </c>
      <c r="H29" s="94">
        <v>0</v>
      </c>
      <c r="I29" s="94">
        <v>218818</v>
      </c>
    </row>
    <row r="30" spans="1:10" s="81" customFormat="1">
      <c r="A30" s="91">
        <v>42453</v>
      </c>
      <c r="B30" s="92" t="s">
        <v>11</v>
      </c>
      <c r="C30" s="93"/>
      <c r="D30" s="94">
        <v>0</v>
      </c>
      <c r="E30" s="94">
        <v>4999991300</v>
      </c>
      <c r="F30" s="94">
        <v>0</v>
      </c>
      <c r="G30" s="94">
        <v>0</v>
      </c>
      <c r="H30" s="94">
        <v>0</v>
      </c>
      <c r="I30" s="94">
        <v>218818</v>
      </c>
    </row>
    <row r="31" spans="1:10" s="81" customFormat="1">
      <c r="A31" s="91">
        <v>42452</v>
      </c>
      <c r="B31" s="92" t="s">
        <v>24</v>
      </c>
      <c r="C31" s="93"/>
      <c r="D31" s="94">
        <v>0</v>
      </c>
      <c r="E31" s="94">
        <v>4999991300</v>
      </c>
      <c r="F31" s="94">
        <v>0</v>
      </c>
      <c r="G31" s="94">
        <v>0</v>
      </c>
      <c r="H31" s="94">
        <v>109409</v>
      </c>
      <c r="I31" s="94">
        <v>218818</v>
      </c>
    </row>
    <row r="32" spans="1:10" s="81" customFormat="1">
      <c r="A32" s="91">
        <v>42432</v>
      </c>
      <c r="B32" s="92" t="s">
        <v>11</v>
      </c>
      <c r="C32" s="93"/>
      <c r="D32" s="94">
        <v>0</v>
      </c>
      <c r="E32" s="94">
        <v>4999991300</v>
      </c>
      <c r="F32" s="94">
        <v>0</v>
      </c>
      <c r="G32" s="94">
        <v>0</v>
      </c>
      <c r="H32" s="94">
        <v>0</v>
      </c>
      <c r="I32" s="94">
        <v>109409</v>
      </c>
    </row>
    <row r="33" spans="1:9" s="81" customFormat="1">
      <c r="A33" s="91">
        <v>42432</v>
      </c>
      <c r="B33" s="92" t="s">
        <v>11</v>
      </c>
      <c r="C33" s="93"/>
      <c r="D33" s="94">
        <v>0</v>
      </c>
      <c r="E33" s="94">
        <v>4999991300</v>
      </c>
      <c r="F33" s="94">
        <v>0</v>
      </c>
      <c r="G33" s="94">
        <v>0</v>
      </c>
      <c r="H33" s="94">
        <v>0</v>
      </c>
      <c r="I33" s="94">
        <v>109409</v>
      </c>
    </row>
    <row r="34" spans="1:9" s="81" customFormat="1">
      <c r="A34" s="91">
        <v>42395</v>
      </c>
      <c r="B34" s="92" t="s">
        <v>11</v>
      </c>
      <c r="C34" s="93"/>
      <c r="D34" s="94">
        <v>0</v>
      </c>
      <c r="E34" s="94">
        <v>4999991300</v>
      </c>
      <c r="F34" s="94">
        <v>0</v>
      </c>
      <c r="G34" s="94">
        <v>0</v>
      </c>
      <c r="H34" s="94">
        <v>0</v>
      </c>
      <c r="I34" s="94">
        <v>109409</v>
      </c>
    </row>
    <row r="35" spans="1:9" s="81" customFormat="1">
      <c r="A35" s="91">
        <v>42382</v>
      </c>
      <c r="B35" s="92" t="s">
        <v>11</v>
      </c>
      <c r="C35" s="93"/>
      <c r="D35" s="94">
        <v>0</v>
      </c>
      <c r="E35" s="94">
        <v>4999991300</v>
      </c>
      <c r="F35" s="94">
        <v>0</v>
      </c>
      <c r="G35" s="94">
        <v>0</v>
      </c>
      <c r="H35" s="94">
        <v>0</v>
      </c>
      <c r="I35" s="94">
        <v>109409</v>
      </c>
    </row>
    <row r="36" spans="1:9" s="81" customFormat="1">
      <c r="A36" s="91">
        <v>42377</v>
      </c>
      <c r="B36" s="92" t="s">
        <v>11</v>
      </c>
      <c r="C36" s="93"/>
      <c r="D36" s="94">
        <v>0</v>
      </c>
      <c r="E36" s="94">
        <v>4999991300</v>
      </c>
      <c r="F36" s="94">
        <v>0</v>
      </c>
      <c r="G36" s="94">
        <v>0</v>
      </c>
      <c r="H36" s="94">
        <v>0</v>
      </c>
      <c r="I36" s="94">
        <v>109409</v>
      </c>
    </row>
    <row r="37" spans="1:9" s="81" customFormat="1">
      <c r="A37" s="91">
        <v>42374</v>
      </c>
      <c r="B37" s="92" t="s">
        <v>11</v>
      </c>
      <c r="C37" s="93"/>
      <c r="D37" s="94">
        <v>0</v>
      </c>
      <c r="E37" s="94">
        <v>4999991300</v>
      </c>
      <c r="F37" s="94">
        <v>0</v>
      </c>
      <c r="G37" s="94">
        <v>0</v>
      </c>
      <c r="H37" s="94">
        <v>0</v>
      </c>
      <c r="I37" s="94">
        <v>109409</v>
      </c>
    </row>
    <row r="38" spans="1:9" s="81" customFormat="1">
      <c r="A38" s="91">
        <v>42366</v>
      </c>
      <c r="B38" s="92" t="s">
        <v>11</v>
      </c>
      <c r="C38" s="93"/>
      <c r="D38" s="94">
        <v>0</v>
      </c>
      <c r="E38" s="94">
        <v>4999991300</v>
      </c>
      <c r="F38" s="94">
        <v>0</v>
      </c>
      <c r="G38" s="94">
        <v>0</v>
      </c>
      <c r="H38" s="94">
        <v>0</v>
      </c>
      <c r="I38" s="94">
        <v>109409</v>
      </c>
    </row>
    <row r="39" spans="1:9" s="81" customFormat="1">
      <c r="A39" s="91">
        <v>42359</v>
      </c>
      <c r="B39" s="92" t="s">
        <v>11</v>
      </c>
      <c r="C39" s="93"/>
      <c r="D39" s="94">
        <v>0</v>
      </c>
      <c r="E39" s="94">
        <v>4999991300</v>
      </c>
      <c r="F39" s="94">
        <v>0</v>
      </c>
      <c r="G39" s="94">
        <v>0</v>
      </c>
      <c r="H39" s="94">
        <v>0</v>
      </c>
      <c r="I39" s="94">
        <v>109409</v>
      </c>
    </row>
    <row r="40" spans="1:9" s="81" customFormat="1">
      <c r="A40" s="91">
        <v>42339</v>
      </c>
      <c r="B40" s="92" t="s">
        <v>11</v>
      </c>
      <c r="C40" s="93"/>
      <c r="D40" s="94">
        <v>0</v>
      </c>
      <c r="E40" s="94">
        <v>4999991300</v>
      </c>
      <c r="F40" s="94">
        <v>0</v>
      </c>
      <c r="G40" s="94">
        <v>0</v>
      </c>
      <c r="H40" s="94">
        <v>0</v>
      </c>
      <c r="I40" s="94">
        <v>109409</v>
      </c>
    </row>
    <row r="41" spans="1:9" s="81" customFormat="1">
      <c r="A41" s="91">
        <v>42333</v>
      </c>
      <c r="B41" s="92" t="s">
        <v>11</v>
      </c>
      <c r="C41" s="93"/>
      <c r="D41" s="94">
        <v>0</v>
      </c>
      <c r="E41" s="94">
        <v>4999991300</v>
      </c>
      <c r="F41" s="94">
        <v>0</v>
      </c>
      <c r="G41" s="94">
        <v>0</v>
      </c>
      <c r="H41" s="94">
        <v>0</v>
      </c>
      <c r="I41" s="94">
        <v>109409</v>
      </c>
    </row>
    <row r="42" spans="1:9" s="81" customFormat="1">
      <c r="A42" s="91">
        <v>42327</v>
      </c>
      <c r="B42" s="92" t="s">
        <v>11</v>
      </c>
      <c r="C42" s="93"/>
      <c r="D42" s="94">
        <v>0</v>
      </c>
      <c r="E42" s="94">
        <v>4999991300</v>
      </c>
      <c r="F42" s="94">
        <v>0</v>
      </c>
      <c r="G42" s="94">
        <v>0</v>
      </c>
      <c r="H42" s="94">
        <v>0</v>
      </c>
      <c r="I42" s="94">
        <v>109409</v>
      </c>
    </row>
    <row r="43" spans="1:9" s="81" customFormat="1">
      <c r="A43" s="91">
        <v>42298</v>
      </c>
      <c r="B43" s="92" t="s">
        <v>11</v>
      </c>
      <c r="C43" s="93"/>
      <c r="D43" s="94">
        <v>0</v>
      </c>
      <c r="E43" s="94">
        <v>4999991300</v>
      </c>
      <c r="F43" s="94">
        <v>0</v>
      </c>
      <c r="G43" s="94">
        <v>0</v>
      </c>
      <c r="H43" s="94">
        <v>0</v>
      </c>
      <c r="I43" s="94">
        <v>109409</v>
      </c>
    </row>
    <row r="44" spans="1:9" s="81" customFormat="1" ht="24">
      <c r="A44" s="91">
        <v>42156</v>
      </c>
      <c r="B44" s="92" t="s">
        <v>31</v>
      </c>
      <c r="C44" s="93"/>
      <c r="D44" s="94">
        <v>2461702500</v>
      </c>
      <c r="E44" s="94">
        <v>4999991300</v>
      </c>
      <c r="F44" s="94">
        <v>0</v>
      </c>
      <c r="G44" s="94">
        <v>0</v>
      </c>
      <c r="H44" s="94">
        <v>0</v>
      </c>
      <c r="I44" s="94">
        <v>109409</v>
      </c>
    </row>
    <row r="45" spans="1:9" s="81" customFormat="1">
      <c r="A45" s="91">
        <v>42116</v>
      </c>
      <c r="B45" s="92" t="s">
        <v>11</v>
      </c>
      <c r="C45" s="93"/>
      <c r="D45" s="94">
        <v>0</v>
      </c>
      <c r="E45" s="94">
        <v>7461693800</v>
      </c>
      <c r="F45" s="94">
        <v>0</v>
      </c>
      <c r="G45" s="94">
        <v>0</v>
      </c>
      <c r="H45" s="94">
        <v>0</v>
      </c>
      <c r="I45" s="94">
        <v>109409</v>
      </c>
    </row>
    <row r="46" spans="1:9" s="81" customFormat="1">
      <c r="A46" s="91">
        <v>42094</v>
      </c>
      <c r="B46" s="92" t="s">
        <v>32</v>
      </c>
      <c r="C46" s="93"/>
      <c r="D46" s="94">
        <v>2461702500</v>
      </c>
      <c r="E46" s="94">
        <v>7461693800</v>
      </c>
      <c r="F46" s="94">
        <v>0</v>
      </c>
      <c r="G46" s="94">
        <v>0</v>
      </c>
      <c r="H46" s="94">
        <v>0</v>
      </c>
      <c r="I46" s="94">
        <v>109409</v>
      </c>
    </row>
    <row r="47" spans="1:9" s="81" customFormat="1">
      <c r="A47" s="91">
        <v>42068</v>
      </c>
      <c r="B47" s="92" t="s">
        <v>11</v>
      </c>
      <c r="C47" s="93"/>
      <c r="D47" s="94">
        <v>0</v>
      </c>
      <c r="E47" s="94">
        <v>4999991300</v>
      </c>
      <c r="F47" s="94">
        <v>0</v>
      </c>
      <c r="G47" s="94">
        <v>0</v>
      </c>
      <c r="H47" s="94">
        <v>0</v>
      </c>
      <c r="I47" s="94">
        <v>109409</v>
      </c>
    </row>
    <row r="48" spans="1:9" s="81" customFormat="1" ht="24">
      <c r="A48" s="91">
        <v>42064</v>
      </c>
      <c r="B48" s="92" t="s">
        <v>31</v>
      </c>
      <c r="C48" s="93"/>
      <c r="D48" s="94">
        <v>207877100</v>
      </c>
      <c r="E48" s="94">
        <v>4999991300</v>
      </c>
      <c r="F48" s="94">
        <v>0</v>
      </c>
      <c r="G48" s="94">
        <v>0</v>
      </c>
      <c r="H48" s="94">
        <v>0</v>
      </c>
      <c r="I48" s="94">
        <v>109409</v>
      </c>
    </row>
    <row r="49" spans="1:10" s="81" customFormat="1">
      <c r="A49" s="91">
        <v>42034</v>
      </c>
      <c r="B49" s="92" t="s">
        <v>11</v>
      </c>
      <c r="C49" s="93"/>
      <c r="D49" s="94">
        <v>0</v>
      </c>
      <c r="E49" s="94">
        <v>5207868400</v>
      </c>
      <c r="F49" s="94">
        <v>0</v>
      </c>
      <c r="G49" s="94">
        <v>0</v>
      </c>
      <c r="H49" s="94">
        <v>0</v>
      </c>
      <c r="I49" s="94">
        <v>109409</v>
      </c>
    </row>
    <row r="50" spans="1:10" s="81" customFormat="1">
      <c r="A50" s="91">
        <v>42003</v>
      </c>
      <c r="B50" s="92" t="s">
        <v>32</v>
      </c>
      <c r="C50" s="93"/>
      <c r="D50" s="94">
        <v>207877100</v>
      </c>
      <c r="E50" s="94">
        <v>5207868400</v>
      </c>
      <c r="F50" s="94">
        <v>0</v>
      </c>
      <c r="G50" s="94">
        <v>0</v>
      </c>
      <c r="H50" s="94">
        <v>0</v>
      </c>
      <c r="I50" s="94">
        <v>109409</v>
      </c>
    </row>
    <row r="51" spans="1:10" s="81" customFormat="1">
      <c r="A51" s="91">
        <v>41963</v>
      </c>
      <c r="B51" s="92" t="s">
        <v>11</v>
      </c>
      <c r="C51" s="93"/>
      <c r="D51" s="94">
        <v>0</v>
      </c>
      <c r="E51" s="94">
        <v>4999991300</v>
      </c>
      <c r="F51" s="94">
        <v>0</v>
      </c>
      <c r="G51" s="94">
        <v>0</v>
      </c>
      <c r="H51" s="94">
        <v>0</v>
      </c>
      <c r="I51" s="94">
        <v>109409</v>
      </c>
    </row>
    <row r="52" spans="1:10" s="81" customFormat="1">
      <c r="A52" s="91">
        <v>41942</v>
      </c>
      <c r="B52" s="92" t="s">
        <v>15</v>
      </c>
      <c r="C52" s="93"/>
      <c r="D52" s="94">
        <v>4999991300</v>
      </c>
      <c r="E52" s="94">
        <v>4999991300</v>
      </c>
      <c r="F52" s="94">
        <v>0</v>
      </c>
      <c r="G52" s="94">
        <v>0</v>
      </c>
      <c r="H52" s="94">
        <v>109409</v>
      </c>
      <c r="I52" s="94">
        <v>109409</v>
      </c>
    </row>
    <row r="54" spans="1:10">
      <c r="A54" s="10" t="s">
        <v>30</v>
      </c>
    </row>
    <row r="55" spans="1:10" ht="16.5" customHeight="1">
      <c r="A55" s="177" t="s">
        <v>0</v>
      </c>
      <c r="B55" s="177" t="s">
        <v>1</v>
      </c>
      <c r="C55" s="177" t="s">
        <v>2</v>
      </c>
      <c r="D55" s="179" t="s">
        <v>3</v>
      </c>
      <c r="E55" s="180"/>
      <c r="F55" s="180"/>
      <c r="G55" s="181"/>
      <c r="H55" s="177" t="s">
        <v>4</v>
      </c>
      <c r="I55" s="177" t="s">
        <v>5</v>
      </c>
      <c r="J55" s="192" t="s">
        <v>126</v>
      </c>
    </row>
    <row r="56" spans="1:10" ht="24">
      <c r="A56" s="178"/>
      <c r="B56" s="178"/>
      <c r="C56" s="178"/>
      <c r="D56" s="72" t="s">
        <v>6</v>
      </c>
      <c r="E56" s="72" t="s">
        <v>7</v>
      </c>
      <c r="F56" s="72" t="s">
        <v>8</v>
      </c>
      <c r="G56" s="72" t="s">
        <v>9</v>
      </c>
      <c r="H56" s="178"/>
      <c r="I56" s="178"/>
      <c r="J56" s="192" t="s">
        <v>125</v>
      </c>
    </row>
    <row r="57" spans="1:10">
      <c r="A57" s="73">
        <v>42695</v>
      </c>
      <c r="B57" s="74" t="s">
        <v>11</v>
      </c>
      <c r="C57" s="75"/>
      <c r="D57" s="76">
        <v>0</v>
      </c>
      <c r="E57" s="76">
        <v>7367724967</v>
      </c>
      <c r="F57" s="76">
        <v>0</v>
      </c>
      <c r="G57" s="76">
        <v>0</v>
      </c>
      <c r="H57" s="76">
        <v>0</v>
      </c>
      <c r="I57" s="76">
        <v>373403</v>
      </c>
    </row>
    <row r="58" spans="1:10">
      <c r="A58" s="77">
        <v>42661</v>
      </c>
      <c r="B58" s="78" t="s">
        <v>11</v>
      </c>
      <c r="C58" s="79"/>
      <c r="D58" s="80">
        <v>0</v>
      </c>
      <c r="E58" s="80">
        <v>7367724967</v>
      </c>
      <c r="F58" s="80">
        <v>0</v>
      </c>
      <c r="G58" s="80">
        <v>0</v>
      </c>
      <c r="H58" s="80">
        <v>0</v>
      </c>
      <c r="I58" s="80">
        <v>373403</v>
      </c>
    </row>
    <row r="59" spans="1:10">
      <c r="A59" s="77">
        <v>42633</v>
      </c>
      <c r="B59" s="78" t="s">
        <v>11</v>
      </c>
      <c r="C59" s="79"/>
      <c r="D59" s="80">
        <v>0</v>
      </c>
      <c r="E59" s="80">
        <v>7367724967</v>
      </c>
      <c r="F59" s="80">
        <v>0</v>
      </c>
      <c r="G59" s="80">
        <v>0</v>
      </c>
      <c r="H59" s="80">
        <v>0</v>
      </c>
      <c r="I59" s="80">
        <v>373403</v>
      </c>
    </row>
    <row r="60" spans="1:10">
      <c r="A60" s="77">
        <v>42593</v>
      </c>
      <c r="B60" s="78" t="s">
        <v>11</v>
      </c>
      <c r="C60" s="79"/>
      <c r="D60" s="80">
        <v>0</v>
      </c>
      <c r="E60" s="80">
        <v>7367724967</v>
      </c>
      <c r="F60" s="80">
        <v>0</v>
      </c>
      <c r="G60" s="80">
        <v>0</v>
      </c>
      <c r="H60" s="80">
        <v>0</v>
      </c>
      <c r="I60" s="80">
        <v>373403</v>
      </c>
    </row>
    <row r="61" spans="1:10">
      <c r="A61" s="77">
        <v>42567</v>
      </c>
      <c r="B61" s="78" t="s">
        <v>11</v>
      </c>
      <c r="C61" s="79"/>
      <c r="D61" s="80">
        <v>0</v>
      </c>
      <c r="E61" s="80">
        <v>7367724967</v>
      </c>
      <c r="F61" s="80">
        <v>0</v>
      </c>
      <c r="G61" s="80">
        <v>0</v>
      </c>
      <c r="H61" s="80">
        <v>0</v>
      </c>
      <c r="I61" s="80">
        <v>373403</v>
      </c>
    </row>
    <row r="62" spans="1:10">
      <c r="A62" s="77">
        <v>42530</v>
      </c>
      <c r="B62" s="78" t="s">
        <v>11</v>
      </c>
      <c r="C62" s="79"/>
      <c r="D62" s="80">
        <v>0</v>
      </c>
      <c r="E62" s="80">
        <v>7367724967</v>
      </c>
      <c r="F62" s="80">
        <v>0</v>
      </c>
      <c r="G62" s="80">
        <v>0</v>
      </c>
      <c r="H62" s="80">
        <v>0</v>
      </c>
      <c r="I62" s="80">
        <v>373403</v>
      </c>
    </row>
    <row r="63" spans="1:10">
      <c r="A63" s="77">
        <v>42507</v>
      </c>
      <c r="B63" s="78" t="s">
        <v>11</v>
      </c>
      <c r="C63" s="79"/>
      <c r="D63" s="80">
        <v>0</v>
      </c>
      <c r="E63" s="80">
        <v>7367724967</v>
      </c>
      <c r="F63" s="80">
        <v>0</v>
      </c>
      <c r="G63" s="80">
        <v>0</v>
      </c>
      <c r="H63" s="80">
        <v>0</v>
      </c>
      <c r="I63" s="80">
        <v>373403</v>
      </c>
    </row>
    <row r="64" spans="1:10">
      <c r="A64" s="77">
        <v>42481</v>
      </c>
      <c r="B64" s="78" t="s">
        <v>11</v>
      </c>
      <c r="C64" s="79"/>
      <c r="D64" s="80">
        <v>0</v>
      </c>
      <c r="E64" s="80">
        <v>7367724967</v>
      </c>
      <c r="F64" s="80">
        <v>0</v>
      </c>
      <c r="G64" s="80">
        <v>0</v>
      </c>
      <c r="H64" s="80">
        <v>0</v>
      </c>
      <c r="I64" s="80">
        <v>373403</v>
      </c>
    </row>
    <row r="65" spans="1:10">
      <c r="A65" s="77">
        <v>42468</v>
      </c>
      <c r="B65" s="78" t="s">
        <v>11</v>
      </c>
      <c r="C65" s="79"/>
      <c r="D65" s="80">
        <v>0</v>
      </c>
      <c r="E65" s="80">
        <v>7367724967</v>
      </c>
      <c r="F65" s="80">
        <v>0</v>
      </c>
      <c r="G65" s="80">
        <v>0</v>
      </c>
      <c r="H65" s="80">
        <v>0</v>
      </c>
      <c r="I65" s="80">
        <v>373403</v>
      </c>
    </row>
    <row r="66" spans="1:10">
      <c r="A66" s="77">
        <v>42461</v>
      </c>
      <c r="B66" s="78" t="s">
        <v>11</v>
      </c>
      <c r="C66" s="79"/>
      <c r="D66" s="80">
        <v>0</v>
      </c>
      <c r="E66" s="80">
        <v>7367724967</v>
      </c>
      <c r="F66" s="80">
        <v>0</v>
      </c>
      <c r="G66" s="80">
        <v>0</v>
      </c>
      <c r="H66" s="80">
        <v>0</v>
      </c>
      <c r="I66" s="80">
        <v>373403</v>
      </c>
    </row>
    <row r="67" spans="1:10">
      <c r="A67" s="19">
        <v>42457</v>
      </c>
      <c r="B67" s="20" t="s">
        <v>23</v>
      </c>
      <c r="C67" s="21"/>
      <c r="D67" s="22">
        <v>4999974967</v>
      </c>
      <c r="E67" s="22">
        <v>7367724967</v>
      </c>
      <c r="F67" s="22">
        <v>0</v>
      </c>
      <c r="G67" s="22">
        <v>0</v>
      </c>
      <c r="H67" s="22">
        <v>219403</v>
      </c>
      <c r="I67" s="22">
        <v>373403</v>
      </c>
      <c r="J67" t="s">
        <v>130</v>
      </c>
    </row>
    <row r="68" spans="1:10">
      <c r="A68" s="77">
        <v>42453</v>
      </c>
      <c r="B68" s="78" t="s">
        <v>11</v>
      </c>
      <c r="C68" s="79"/>
      <c r="D68" s="80">
        <v>0</v>
      </c>
      <c r="E68" s="80">
        <v>2367750000</v>
      </c>
      <c r="F68" s="80">
        <v>0</v>
      </c>
      <c r="G68" s="80">
        <v>0</v>
      </c>
      <c r="H68" s="80">
        <v>0</v>
      </c>
      <c r="I68" s="80">
        <v>154000</v>
      </c>
    </row>
    <row r="69" spans="1:10">
      <c r="A69" s="77">
        <v>42452</v>
      </c>
      <c r="B69" s="78" t="s">
        <v>24</v>
      </c>
      <c r="C69" s="79"/>
      <c r="D69" s="80">
        <v>0</v>
      </c>
      <c r="E69" s="80">
        <v>2367750000</v>
      </c>
      <c r="F69" s="80">
        <v>0</v>
      </c>
      <c r="G69" s="80">
        <v>0</v>
      </c>
      <c r="H69" s="80">
        <v>77000</v>
      </c>
      <c r="I69" s="80">
        <v>154000</v>
      </c>
    </row>
    <row r="70" spans="1:10">
      <c r="A70" s="77">
        <v>42432</v>
      </c>
      <c r="B70" s="78" t="s">
        <v>11</v>
      </c>
      <c r="C70" s="79"/>
      <c r="D70" s="80">
        <v>0</v>
      </c>
      <c r="E70" s="80">
        <v>2367750000</v>
      </c>
      <c r="F70" s="80">
        <v>0</v>
      </c>
      <c r="G70" s="80">
        <v>0</v>
      </c>
      <c r="H70" s="80">
        <v>0</v>
      </c>
      <c r="I70" s="80">
        <v>77000</v>
      </c>
    </row>
    <row r="71" spans="1:10">
      <c r="A71" s="77">
        <v>42432</v>
      </c>
      <c r="B71" s="78" t="s">
        <v>11</v>
      </c>
      <c r="C71" s="79"/>
      <c r="D71" s="80">
        <v>0</v>
      </c>
      <c r="E71" s="80">
        <v>2367750000</v>
      </c>
      <c r="F71" s="80">
        <v>0</v>
      </c>
      <c r="G71" s="80">
        <v>0</v>
      </c>
      <c r="H71" s="80">
        <v>0</v>
      </c>
      <c r="I71" s="80">
        <v>77000</v>
      </c>
    </row>
    <row r="72" spans="1:10">
      <c r="A72" s="77">
        <v>42395</v>
      </c>
      <c r="B72" s="78" t="s">
        <v>11</v>
      </c>
      <c r="C72" s="79"/>
      <c r="D72" s="80">
        <v>0</v>
      </c>
      <c r="E72" s="80">
        <v>2367750000</v>
      </c>
      <c r="F72" s="80">
        <v>0</v>
      </c>
      <c r="G72" s="80">
        <v>0</v>
      </c>
      <c r="H72" s="80">
        <v>0</v>
      </c>
      <c r="I72" s="80">
        <v>77000</v>
      </c>
    </row>
    <row r="73" spans="1:10">
      <c r="A73" s="77">
        <v>42382</v>
      </c>
      <c r="B73" s="78" t="s">
        <v>11</v>
      </c>
      <c r="C73" s="79"/>
      <c r="D73" s="80">
        <v>0</v>
      </c>
      <c r="E73" s="80">
        <v>2367750000</v>
      </c>
      <c r="F73" s="80">
        <v>0</v>
      </c>
      <c r="G73" s="80">
        <v>0</v>
      </c>
      <c r="H73" s="80">
        <v>0</v>
      </c>
      <c r="I73" s="80">
        <v>77000</v>
      </c>
    </row>
    <row r="74" spans="1:10">
      <c r="A74" s="77">
        <v>42377</v>
      </c>
      <c r="B74" s="78" t="s">
        <v>11</v>
      </c>
      <c r="C74" s="79"/>
      <c r="D74" s="80">
        <v>0</v>
      </c>
      <c r="E74" s="80">
        <v>2367750000</v>
      </c>
      <c r="F74" s="80">
        <v>0</v>
      </c>
      <c r="G74" s="80">
        <v>0</v>
      </c>
      <c r="H74" s="80">
        <v>0</v>
      </c>
      <c r="I74" s="80">
        <v>77000</v>
      </c>
    </row>
    <row r="75" spans="1:10">
      <c r="A75" s="77">
        <v>42374</v>
      </c>
      <c r="B75" s="78" t="s">
        <v>11</v>
      </c>
      <c r="C75" s="79"/>
      <c r="D75" s="80">
        <v>0</v>
      </c>
      <c r="E75" s="80">
        <v>2367750000</v>
      </c>
      <c r="F75" s="80">
        <v>0</v>
      </c>
      <c r="G75" s="80">
        <v>0</v>
      </c>
      <c r="H75" s="80">
        <v>0</v>
      </c>
      <c r="I75" s="80">
        <v>77000</v>
      </c>
    </row>
    <row r="76" spans="1:10">
      <c r="A76" s="77">
        <v>42366</v>
      </c>
      <c r="B76" s="78" t="s">
        <v>11</v>
      </c>
      <c r="C76" s="79"/>
      <c r="D76" s="80">
        <v>0</v>
      </c>
      <c r="E76" s="80">
        <v>2367750000</v>
      </c>
      <c r="F76" s="80">
        <v>0</v>
      </c>
      <c r="G76" s="80">
        <v>0</v>
      </c>
      <c r="H76" s="80">
        <v>0</v>
      </c>
      <c r="I76" s="80">
        <v>77000</v>
      </c>
    </row>
    <row r="77" spans="1:10">
      <c r="A77" s="77">
        <v>42359</v>
      </c>
      <c r="B77" s="78" t="s">
        <v>11</v>
      </c>
      <c r="C77" s="79"/>
      <c r="D77" s="80">
        <v>0</v>
      </c>
      <c r="E77" s="80">
        <v>2367750000</v>
      </c>
      <c r="F77" s="80">
        <v>0</v>
      </c>
      <c r="G77" s="80">
        <v>0</v>
      </c>
      <c r="H77" s="80">
        <v>0</v>
      </c>
      <c r="I77" s="80">
        <v>77000</v>
      </c>
    </row>
    <row r="78" spans="1:10">
      <c r="A78" s="77">
        <v>42339</v>
      </c>
      <c r="B78" s="78" t="s">
        <v>11</v>
      </c>
      <c r="C78" s="79"/>
      <c r="D78" s="80">
        <v>0</v>
      </c>
      <c r="E78" s="80">
        <v>2367750000</v>
      </c>
      <c r="F78" s="80">
        <v>0</v>
      </c>
      <c r="G78" s="80">
        <v>0</v>
      </c>
      <c r="H78" s="80">
        <v>0</v>
      </c>
      <c r="I78" s="80">
        <v>77000</v>
      </c>
    </row>
    <row r="79" spans="1:10">
      <c r="A79" s="77">
        <v>42333</v>
      </c>
      <c r="B79" s="78" t="s">
        <v>11</v>
      </c>
      <c r="C79" s="79"/>
      <c r="D79" s="80">
        <v>0</v>
      </c>
      <c r="E79" s="80">
        <v>2367750000</v>
      </c>
      <c r="F79" s="80">
        <v>0</v>
      </c>
      <c r="G79" s="80">
        <v>0</v>
      </c>
      <c r="H79" s="80">
        <v>0</v>
      </c>
      <c r="I79" s="80">
        <v>77000</v>
      </c>
    </row>
    <row r="80" spans="1:10">
      <c r="A80" s="77">
        <v>42327</v>
      </c>
      <c r="B80" s="78" t="s">
        <v>11</v>
      </c>
      <c r="C80" s="79"/>
      <c r="D80" s="80">
        <v>0</v>
      </c>
      <c r="E80" s="80">
        <v>2367750000</v>
      </c>
      <c r="F80" s="80">
        <v>0</v>
      </c>
      <c r="G80" s="80">
        <v>0</v>
      </c>
      <c r="H80" s="80">
        <v>0</v>
      </c>
      <c r="I80" s="80">
        <v>77000</v>
      </c>
    </row>
    <row r="81" spans="1:9">
      <c r="A81" s="77">
        <v>42298</v>
      </c>
      <c r="B81" s="78" t="s">
        <v>11</v>
      </c>
      <c r="C81" s="79"/>
      <c r="D81" s="80">
        <v>0</v>
      </c>
      <c r="E81" s="80">
        <v>2367750000</v>
      </c>
      <c r="F81" s="80">
        <v>0</v>
      </c>
      <c r="G81" s="80">
        <v>0</v>
      </c>
      <c r="H81" s="80">
        <v>0</v>
      </c>
      <c r="I81" s="80">
        <v>77000</v>
      </c>
    </row>
    <row r="82" spans="1:9">
      <c r="A82" s="77">
        <v>42213</v>
      </c>
      <c r="B82" s="78" t="s">
        <v>10</v>
      </c>
      <c r="C82" s="79"/>
      <c r="D82" s="14">
        <v>95601750</v>
      </c>
      <c r="E82" s="80">
        <v>2367750000</v>
      </c>
      <c r="F82" s="14">
        <v>351917440</v>
      </c>
      <c r="G82" s="80">
        <v>0</v>
      </c>
      <c r="H82" s="80">
        <v>3109</v>
      </c>
      <c r="I82" s="80">
        <v>77000</v>
      </c>
    </row>
    <row r="83" spans="1:9">
      <c r="A83" s="77">
        <v>42209</v>
      </c>
      <c r="B83" s="78" t="s">
        <v>10</v>
      </c>
      <c r="C83" s="79"/>
      <c r="D83" s="14">
        <v>35301000</v>
      </c>
      <c r="E83" s="80">
        <v>2463351750</v>
      </c>
      <c r="F83" s="14">
        <v>129963620</v>
      </c>
      <c r="G83" s="80">
        <v>0</v>
      </c>
      <c r="H83" s="80">
        <v>1148</v>
      </c>
      <c r="I83" s="80">
        <v>80109</v>
      </c>
    </row>
    <row r="84" spans="1:9">
      <c r="A84" s="77">
        <v>42192</v>
      </c>
      <c r="B84" s="78" t="s">
        <v>10</v>
      </c>
      <c r="C84" s="79"/>
      <c r="D84" s="14">
        <v>215250</v>
      </c>
      <c r="E84" s="80">
        <v>2498652750</v>
      </c>
      <c r="F84" s="14">
        <v>696790</v>
      </c>
      <c r="G84" s="80">
        <v>0</v>
      </c>
      <c r="H84" s="80">
        <v>7</v>
      </c>
      <c r="I84" s="80">
        <v>81257</v>
      </c>
    </row>
    <row r="85" spans="1:9">
      <c r="A85" s="77">
        <v>42188</v>
      </c>
      <c r="B85" s="78" t="s">
        <v>10</v>
      </c>
      <c r="C85" s="79"/>
      <c r="D85" s="14">
        <v>32287500</v>
      </c>
      <c r="E85" s="80">
        <v>2498868000</v>
      </c>
      <c r="F85" s="14">
        <v>96573360</v>
      </c>
      <c r="G85" s="80">
        <v>0</v>
      </c>
      <c r="H85" s="80">
        <v>1050</v>
      </c>
      <c r="I85" s="80">
        <v>81264</v>
      </c>
    </row>
    <row r="86" spans="1:9">
      <c r="A86" s="77">
        <v>42188</v>
      </c>
      <c r="B86" s="78" t="s">
        <v>10</v>
      </c>
      <c r="C86" s="79"/>
      <c r="D86" s="14">
        <v>330316500</v>
      </c>
      <c r="E86" s="80">
        <v>2531155500</v>
      </c>
      <c r="F86" s="14">
        <v>964242370</v>
      </c>
      <c r="G86" s="80">
        <v>0</v>
      </c>
      <c r="H86" s="80">
        <v>10742</v>
      </c>
      <c r="I86" s="80">
        <v>82314</v>
      </c>
    </row>
    <row r="87" spans="1:9">
      <c r="A87" s="77">
        <v>42187</v>
      </c>
      <c r="B87" s="78" t="s">
        <v>10</v>
      </c>
      <c r="C87" s="79"/>
      <c r="D87" s="14">
        <v>45540750</v>
      </c>
      <c r="E87" s="80">
        <v>2861472000</v>
      </c>
      <c r="F87" s="14">
        <v>127991100</v>
      </c>
      <c r="G87" s="80">
        <v>0</v>
      </c>
      <c r="H87" s="80">
        <v>1481</v>
      </c>
      <c r="I87" s="80">
        <v>93056</v>
      </c>
    </row>
    <row r="88" spans="1:9">
      <c r="A88" s="77">
        <v>42186</v>
      </c>
      <c r="B88" s="78" t="s">
        <v>10</v>
      </c>
      <c r="C88" s="79"/>
      <c r="D88" s="14">
        <v>31057500</v>
      </c>
      <c r="E88" s="80">
        <v>2907012750</v>
      </c>
      <c r="F88" s="14">
        <v>90109760</v>
      </c>
      <c r="G88" s="80">
        <v>0</v>
      </c>
      <c r="H88" s="80">
        <v>1010</v>
      </c>
      <c r="I88" s="80">
        <v>94537</v>
      </c>
    </row>
    <row r="89" spans="1:9">
      <c r="A89" s="77">
        <v>42185</v>
      </c>
      <c r="B89" s="78" t="s">
        <v>10</v>
      </c>
      <c r="C89" s="79"/>
      <c r="D89" s="14">
        <v>98031000</v>
      </c>
      <c r="E89" s="80">
        <v>2938070250</v>
      </c>
      <c r="F89" s="14">
        <v>307282030</v>
      </c>
      <c r="G89" s="80">
        <v>0</v>
      </c>
      <c r="H89" s="80">
        <v>3188</v>
      </c>
      <c r="I89" s="80">
        <v>95547</v>
      </c>
    </row>
    <row r="90" spans="1:9">
      <c r="A90" s="77">
        <v>42184</v>
      </c>
      <c r="B90" s="78" t="s">
        <v>10</v>
      </c>
      <c r="C90" s="79"/>
      <c r="D90" s="14">
        <v>137175750</v>
      </c>
      <c r="E90" s="80">
        <v>3036101250</v>
      </c>
      <c r="F90" s="14">
        <v>410706770</v>
      </c>
      <c r="G90" s="80">
        <v>0</v>
      </c>
      <c r="H90" s="80">
        <v>4461</v>
      </c>
      <c r="I90" s="80">
        <v>98735</v>
      </c>
    </row>
    <row r="91" spans="1:9">
      <c r="A91" s="49">
        <v>42181</v>
      </c>
      <c r="B91" s="50" t="s">
        <v>10</v>
      </c>
      <c r="C91" s="51"/>
      <c r="D91" s="14">
        <v>88375500</v>
      </c>
      <c r="E91" s="52">
        <v>3173277000</v>
      </c>
      <c r="F91" s="14">
        <v>253475460</v>
      </c>
      <c r="G91" s="52">
        <v>0</v>
      </c>
      <c r="H91" s="52">
        <v>2874</v>
      </c>
      <c r="I91" s="52">
        <v>103196</v>
      </c>
    </row>
    <row r="92" spans="1:9">
      <c r="A92" s="49">
        <v>42180</v>
      </c>
      <c r="B92" s="50" t="s">
        <v>10</v>
      </c>
      <c r="C92" s="51"/>
      <c r="D92" s="14">
        <v>59347500</v>
      </c>
      <c r="E92" s="52">
        <v>3261652500</v>
      </c>
      <c r="F92" s="14">
        <v>168162810</v>
      </c>
      <c r="G92" s="52">
        <v>0</v>
      </c>
      <c r="H92" s="52">
        <v>1930</v>
      </c>
      <c r="I92" s="52">
        <v>106070</v>
      </c>
    </row>
    <row r="93" spans="1:9">
      <c r="A93" s="49">
        <v>42179</v>
      </c>
      <c r="B93" s="50" t="s">
        <v>10</v>
      </c>
      <c r="C93" s="51"/>
      <c r="D93" s="14">
        <v>68634000</v>
      </c>
      <c r="E93" s="52">
        <v>3321000000</v>
      </c>
      <c r="F93" s="14">
        <v>197282670</v>
      </c>
      <c r="G93" s="52">
        <v>0</v>
      </c>
      <c r="H93" s="52">
        <v>2232</v>
      </c>
      <c r="I93" s="52">
        <v>108000</v>
      </c>
    </row>
    <row r="94" spans="1:9">
      <c r="A94" s="49">
        <v>42172</v>
      </c>
      <c r="B94" s="50" t="s">
        <v>10</v>
      </c>
      <c r="C94" s="51"/>
      <c r="D94" s="14">
        <v>659956500</v>
      </c>
      <c r="E94" s="52">
        <v>3389634000</v>
      </c>
      <c r="F94" s="14">
        <v>1436542560</v>
      </c>
      <c r="G94" s="52">
        <v>0</v>
      </c>
      <c r="H94" s="52">
        <v>21462</v>
      </c>
      <c r="I94" s="52">
        <v>110232</v>
      </c>
    </row>
    <row r="95" spans="1:9">
      <c r="A95" s="49">
        <v>42171</v>
      </c>
      <c r="B95" s="50" t="s">
        <v>10</v>
      </c>
      <c r="C95" s="51"/>
      <c r="D95" s="14">
        <v>207562500</v>
      </c>
      <c r="E95" s="52">
        <v>4049590500</v>
      </c>
      <c r="F95" s="14">
        <v>437262680</v>
      </c>
      <c r="G95" s="52">
        <v>0</v>
      </c>
      <c r="H95" s="52">
        <v>6750</v>
      </c>
      <c r="I95" s="52">
        <v>131694</v>
      </c>
    </row>
    <row r="96" spans="1:9">
      <c r="A96" s="49">
        <v>42167</v>
      </c>
      <c r="B96" s="50" t="s">
        <v>10</v>
      </c>
      <c r="C96" s="51"/>
      <c r="D96" s="14">
        <v>201597000</v>
      </c>
      <c r="E96" s="52">
        <v>4257153000</v>
      </c>
      <c r="F96" s="14">
        <v>417659580</v>
      </c>
      <c r="G96" s="52">
        <v>0</v>
      </c>
      <c r="H96" s="52">
        <v>6556</v>
      </c>
      <c r="I96" s="52">
        <v>138444</v>
      </c>
    </row>
    <row r="97" spans="1:9">
      <c r="A97" s="49">
        <v>42166</v>
      </c>
      <c r="B97" s="50" t="s">
        <v>10</v>
      </c>
      <c r="C97" s="51"/>
      <c r="D97" s="14">
        <v>115712250</v>
      </c>
      <c r="E97" s="52">
        <v>4458750000</v>
      </c>
      <c r="F97" s="14">
        <v>229365380</v>
      </c>
      <c r="G97" s="52">
        <v>0</v>
      </c>
      <c r="H97" s="52">
        <v>3763</v>
      </c>
      <c r="I97" s="52">
        <v>145000</v>
      </c>
    </row>
    <row r="98" spans="1:9">
      <c r="A98" s="49">
        <v>42164</v>
      </c>
      <c r="B98" s="50" t="s">
        <v>10</v>
      </c>
      <c r="C98" s="51"/>
      <c r="D98" s="14">
        <v>71094000</v>
      </c>
      <c r="E98" s="52">
        <v>4574462250</v>
      </c>
      <c r="F98" s="14">
        <v>147364380</v>
      </c>
      <c r="G98" s="52">
        <v>0</v>
      </c>
      <c r="H98" s="52">
        <v>2312</v>
      </c>
      <c r="I98" s="52">
        <v>148763</v>
      </c>
    </row>
    <row r="99" spans="1:9">
      <c r="A99" s="49">
        <v>42163</v>
      </c>
      <c r="B99" s="50" t="s">
        <v>10</v>
      </c>
      <c r="C99" s="51"/>
      <c r="D99" s="14">
        <v>153750000</v>
      </c>
      <c r="E99" s="52">
        <v>4645556250</v>
      </c>
      <c r="F99" s="14">
        <v>321364160</v>
      </c>
      <c r="G99" s="52">
        <v>0</v>
      </c>
      <c r="H99" s="52">
        <v>5000</v>
      </c>
      <c r="I99" s="52">
        <v>151075</v>
      </c>
    </row>
    <row r="100" spans="1:9">
      <c r="A100" s="49">
        <v>42160</v>
      </c>
      <c r="B100" s="50" t="s">
        <v>10</v>
      </c>
      <c r="C100" s="51"/>
      <c r="D100" s="14">
        <v>167126250</v>
      </c>
      <c r="E100" s="52">
        <v>4799306250</v>
      </c>
      <c r="F100" s="14">
        <v>351776380</v>
      </c>
      <c r="G100" s="52">
        <v>0</v>
      </c>
      <c r="H100" s="52">
        <v>5435</v>
      </c>
      <c r="I100" s="52">
        <v>156075</v>
      </c>
    </row>
    <row r="101" spans="1:9">
      <c r="A101" s="49">
        <v>42159</v>
      </c>
      <c r="B101" s="50" t="s">
        <v>10</v>
      </c>
      <c r="C101" s="51"/>
      <c r="D101" s="14">
        <v>36592500</v>
      </c>
      <c r="E101" s="52">
        <v>4966432500</v>
      </c>
      <c r="F101" s="14">
        <v>78670170</v>
      </c>
      <c r="G101" s="52">
        <v>0</v>
      </c>
      <c r="H101" s="52">
        <v>1190</v>
      </c>
      <c r="I101" s="52">
        <v>161510</v>
      </c>
    </row>
    <row r="102" spans="1:9">
      <c r="A102" s="49">
        <v>42158</v>
      </c>
      <c r="B102" s="50" t="s">
        <v>10</v>
      </c>
      <c r="C102" s="51"/>
      <c r="D102" s="14">
        <v>307500000</v>
      </c>
      <c r="E102" s="52">
        <v>5003025000</v>
      </c>
      <c r="F102" s="14">
        <v>651647940</v>
      </c>
      <c r="G102" s="52">
        <v>0</v>
      </c>
      <c r="H102" s="52">
        <v>10000</v>
      </c>
      <c r="I102" s="52">
        <v>162700</v>
      </c>
    </row>
    <row r="103" spans="1:9">
      <c r="A103" s="49">
        <v>42157</v>
      </c>
      <c r="B103" s="50" t="s">
        <v>10</v>
      </c>
      <c r="C103" s="51"/>
      <c r="D103" s="14">
        <v>94863750</v>
      </c>
      <c r="E103" s="52">
        <v>5310525000</v>
      </c>
      <c r="F103" s="14">
        <v>182506650</v>
      </c>
      <c r="G103" s="52">
        <v>0</v>
      </c>
      <c r="H103" s="52">
        <v>3085</v>
      </c>
      <c r="I103" s="52">
        <v>172700</v>
      </c>
    </row>
    <row r="104" spans="1:9">
      <c r="A104" s="49">
        <v>42156</v>
      </c>
      <c r="B104" s="50" t="s">
        <v>10</v>
      </c>
      <c r="C104" s="51"/>
      <c r="D104" s="14">
        <v>49200000</v>
      </c>
      <c r="E104" s="52">
        <v>5405388750</v>
      </c>
      <c r="F104" s="14">
        <v>93233980</v>
      </c>
      <c r="G104" s="52">
        <v>0</v>
      </c>
      <c r="H104" s="52">
        <v>1600</v>
      </c>
      <c r="I104" s="52">
        <v>175785</v>
      </c>
    </row>
    <row r="105" spans="1:9">
      <c r="A105" s="49">
        <v>42152</v>
      </c>
      <c r="B105" s="50" t="s">
        <v>10</v>
      </c>
      <c r="C105" s="51"/>
      <c r="D105" s="14">
        <v>12761250</v>
      </c>
      <c r="E105" s="52">
        <v>5454588750</v>
      </c>
      <c r="F105" s="14">
        <v>25277730</v>
      </c>
      <c r="G105" s="52">
        <v>0</v>
      </c>
      <c r="H105" s="52">
        <v>415</v>
      </c>
      <c r="I105" s="52">
        <v>177385</v>
      </c>
    </row>
    <row r="106" spans="1:9">
      <c r="A106" s="49">
        <v>42151</v>
      </c>
      <c r="B106" s="50" t="s">
        <v>10</v>
      </c>
      <c r="C106" s="51"/>
      <c r="D106" s="14">
        <v>301350000</v>
      </c>
      <c r="E106" s="52">
        <v>5467350000</v>
      </c>
      <c r="F106" s="14">
        <v>590029280</v>
      </c>
      <c r="G106" s="52">
        <v>0</v>
      </c>
      <c r="H106" s="52">
        <v>9800</v>
      </c>
      <c r="I106" s="52">
        <v>177800</v>
      </c>
    </row>
    <row r="107" spans="1:9">
      <c r="A107" s="49">
        <v>42150</v>
      </c>
      <c r="B107" s="50" t="s">
        <v>10</v>
      </c>
      <c r="C107" s="51"/>
      <c r="D107" s="14">
        <v>117434250</v>
      </c>
      <c r="E107" s="52">
        <v>5768700000</v>
      </c>
      <c r="F107" s="14">
        <v>241974530</v>
      </c>
      <c r="G107" s="52">
        <v>0</v>
      </c>
      <c r="H107" s="52">
        <v>3819</v>
      </c>
      <c r="I107" s="52">
        <v>187600</v>
      </c>
    </row>
    <row r="108" spans="1:9">
      <c r="A108" s="49">
        <v>42146</v>
      </c>
      <c r="B108" s="50" t="s">
        <v>10</v>
      </c>
      <c r="C108" s="51"/>
      <c r="D108" s="14">
        <v>15375000</v>
      </c>
      <c r="E108" s="52">
        <v>5886134250</v>
      </c>
      <c r="F108" s="14">
        <v>32575050</v>
      </c>
      <c r="G108" s="52">
        <v>0</v>
      </c>
      <c r="H108" s="52">
        <v>500</v>
      </c>
      <c r="I108" s="52">
        <v>191419</v>
      </c>
    </row>
    <row r="109" spans="1:9">
      <c r="A109" s="49">
        <v>42144</v>
      </c>
      <c r="B109" s="50" t="s">
        <v>10</v>
      </c>
      <c r="C109" s="51"/>
      <c r="D109" s="14">
        <v>371490750</v>
      </c>
      <c r="E109" s="52">
        <v>5901509250</v>
      </c>
      <c r="F109" s="14">
        <v>693875670</v>
      </c>
      <c r="G109" s="52">
        <v>0</v>
      </c>
      <c r="H109" s="52">
        <v>12081</v>
      </c>
      <c r="I109" s="52">
        <v>191919</v>
      </c>
    </row>
    <row r="110" spans="1:9">
      <c r="A110" s="49">
        <v>42143</v>
      </c>
      <c r="B110" s="50" t="s">
        <v>10</v>
      </c>
      <c r="C110" s="51"/>
      <c r="D110" s="14">
        <v>646272750</v>
      </c>
      <c r="E110" s="52">
        <v>6273000000</v>
      </c>
      <c r="F110" s="14">
        <v>1193431160</v>
      </c>
      <c r="G110" s="52">
        <v>0</v>
      </c>
      <c r="H110" s="52">
        <v>21017</v>
      </c>
      <c r="I110" s="52">
        <v>204000</v>
      </c>
    </row>
    <row r="111" spans="1:9">
      <c r="A111" s="49">
        <v>42142</v>
      </c>
      <c r="B111" s="50" t="s">
        <v>10</v>
      </c>
      <c r="C111" s="51"/>
      <c r="D111" s="14">
        <v>80718750</v>
      </c>
      <c r="E111" s="52">
        <v>6919272750</v>
      </c>
      <c r="F111" s="14">
        <v>137198670</v>
      </c>
      <c r="G111" s="52">
        <v>0</v>
      </c>
      <c r="H111" s="52">
        <v>2625</v>
      </c>
      <c r="I111" s="52">
        <v>225017</v>
      </c>
    </row>
    <row r="112" spans="1:9">
      <c r="A112" s="49">
        <v>42116</v>
      </c>
      <c r="B112" s="50" t="s">
        <v>11</v>
      </c>
      <c r="C112" s="51"/>
      <c r="D112" s="52">
        <v>0</v>
      </c>
      <c r="E112" s="52">
        <v>6999991500</v>
      </c>
      <c r="F112" s="52">
        <v>0</v>
      </c>
      <c r="G112" s="52">
        <v>0</v>
      </c>
      <c r="H112" s="52">
        <v>0</v>
      </c>
      <c r="I112" s="52">
        <v>227642</v>
      </c>
    </row>
    <row r="113" spans="1:9">
      <c r="A113" s="11">
        <v>42110</v>
      </c>
      <c r="B113" s="12" t="s">
        <v>12</v>
      </c>
      <c r="C113" s="13"/>
      <c r="D113" s="14">
        <v>6999991500</v>
      </c>
      <c r="E113" s="14">
        <v>6999991500</v>
      </c>
      <c r="F113" s="14">
        <v>0</v>
      </c>
      <c r="G113" s="14">
        <v>0</v>
      </c>
      <c r="H113" s="14">
        <v>227642</v>
      </c>
      <c r="I113" s="14">
        <v>227642</v>
      </c>
    </row>
  </sheetData>
  <mergeCells count="18">
    <mergeCell ref="I15:I16"/>
    <mergeCell ref="A15:A16"/>
    <mergeCell ref="B15:B16"/>
    <mergeCell ref="C15:C16"/>
    <mergeCell ref="D15:G15"/>
    <mergeCell ref="H15:H16"/>
    <mergeCell ref="I2:I3"/>
    <mergeCell ref="A2:A3"/>
    <mergeCell ref="B2:B3"/>
    <mergeCell ref="C2:C3"/>
    <mergeCell ref="D2:G2"/>
    <mergeCell ref="H2:H3"/>
    <mergeCell ref="I55:I56"/>
    <mergeCell ref="A55:A56"/>
    <mergeCell ref="B55:B56"/>
    <mergeCell ref="C55:C56"/>
    <mergeCell ref="D55:G55"/>
    <mergeCell ref="H55:H56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7" sqref="J7"/>
    </sheetView>
  </sheetViews>
  <sheetFormatPr defaultRowHeight="16.5"/>
  <cols>
    <col min="1" max="1" width="10.5" bestFit="1" customWidth="1"/>
    <col min="2" max="2" width="9" bestFit="1" customWidth="1"/>
    <col min="3" max="3" width="7.5" bestFit="1" customWidth="1"/>
    <col min="4" max="6" width="12.125" bestFit="1" customWidth="1"/>
    <col min="7" max="7" width="6" bestFit="1" customWidth="1"/>
    <col min="8" max="9" width="7.5" bestFit="1" customWidth="1"/>
    <col min="10" max="10" width="25.375" customWidth="1"/>
  </cols>
  <sheetData>
    <row r="1" spans="1:10">
      <c r="A1" s="10" t="s">
        <v>27</v>
      </c>
    </row>
    <row r="2" spans="1:10" s="151" customFormat="1">
      <c r="A2" s="166" t="s">
        <v>122</v>
      </c>
    </row>
    <row r="3" spans="1:10">
      <c r="A3" s="177" t="s">
        <v>0</v>
      </c>
      <c r="B3" s="177" t="s">
        <v>1</v>
      </c>
      <c r="C3" s="177" t="s">
        <v>2</v>
      </c>
      <c r="D3" s="179" t="s">
        <v>3</v>
      </c>
      <c r="E3" s="180"/>
      <c r="F3" s="180"/>
      <c r="G3" s="181"/>
      <c r="H3" s="177" t="s">
        <v>4</v>
      </c>
      <c r="I3" s="177" t="s">
        <v>5</v>
      </c>
    </row>
    <row r="4" spans="1:10">
      <c r="A4" s="178"/>
      <c r="B4" s="178"/>
      <c r="C4" s="178"/>
      <c r="D4" s="53" t="s">
        <v>6</v>
      </c>
      <c r="E4" s="53" t="s">
        <v>7</v>
      </c>
      <c r="F4" s="53" t="s">
        <v>8</v>
      </c>
      <c r="G4" s="53" t="s">
        <v>9</v>
      </c>
      <c r="H4" s="178"/>
      <c r="I4" s="178"/>
    </row>
    <row r="5" spans="1:10">
      <c r="A5" s="54">
        <v>42562</v>
      </c>
      <c r="B5" s="55" t="s">
        <v>10</v>
      </c>
      <c r="C5" s="56"/>
      <c r="D5" s="30">
        <v>1250000000</v>
      </c>
      <c r="E5" s="57">
        <v>0</v>
      </c>
      <c r="F5" s="30">
        <v>129884932</v>
      </c>
      <c r="G5" s="57">
        <v>0</v>
      </c>
      <c r="H5" s="57">
        <v>0</v>
      </c>
      <c r="I5" s="57">
        <v>0</v>
      </c>
    </row>
    <row r="6" spans="1:10">
      <c r="A6" s="58">
        <v>42531</v>
      </c>
      <c r="B6" s="59" t="s">
        <v>22</v>
      </c>
      <c r="C6" s="60"/>
      <c r="D6" s="14">
        <v>3200</v>
      </c>
      <c r="E6" s="61">
        <v>1250000000</v>
      </c>
      <c r="F6" s="14">
        <v>0</v>
      </c>
      <c r="G6" s="61">
        <v>0</v>
      </c>
      <c r="H6" s="61">
        <v>0</v>
      </c>
      <c r="I6" s="61">
        <v>0</v>
      </c>
    </row>
    <row r="7" spans="1:10">
      <c r="A7" s="58">
        <v>42531</v>
      </c>
      <c r="B7" s="59" t="s">
        <v>25</v>
      </c>
      <c r="C7" s="60"/>
      <c r="D7" s="61">
        <v>1249996800</v>
      </c>
      <c r="E7" s="61">
        <v>1250003200</v>
      </c>
      <c r="F7" s="14">
        <v>0</v>
      </c>
      <c r="G7" s="61">
        <v>0</v>
      </c>
      <c r="H7" s="61">
        <v>0</v>
      </c>
      <c r="I7" s="61">
        <v>0</v>
      </c>
      <c r="J7" s="198" t="s">
        <v>129</v>
      </c>
    </row>
    <row r="8" spans="1:10">
      <c r="A8" s="58">
        <v>42461</v>
      </c>
      <c r="B8" s="59" t="s">
        <v>26</v>
      </c>
      <c r="C8" s="60"/>
      <c r="D8" s="61">
        <v>0</v>
      </c>
      <c r="E8" s="61">
        <v>2500000000</v>
      </c>
      <c r="F8" s="14">
        <v>16500000</v>
      </c>
      <c r="G8" s="61">
        <v>0</v>
      </c>
      <c r="H8" s="61">
        <v>0</v>
      </c>
      <c r="I8" s="61">
        <v>0</v>
      </c>
    </row>
    <row r="9" spans="1:10">
      <c r="A9" s="58">
        <v>42461</v>
      </c>
      <c r="B9" s="59" t="s">
        <v>26</v>
      </c>
      <c r="C9" s="60"/>
      <c r="D9" s="61">
        <v>0</v>
      </c>
      <c r="E9" s="61">
        <v>2500000000</v>
      </c>
      <c r="F9" s="14">
        <v>8500003</v>
      </c>
      <c r="G9" s="61">
        <v>0</v>
      </c>
      <c r="H9" s="61">
        <v>0</v>
      </c>
      <c r="I9" s="61">
        <v>0</v>
      </c>
    </row>
    <row r="10" spans="1:10">
      <c r="A10" s="11">
        <v>42097</v>
      </c>
      <c r="B10" s="12" t="s">
        <v>15</v>
      </c>
      <c r="C10" s="13"/>
      <c r="D10" s="14">
        <v>2500000000</v>
      </c>
      <c r="E10" s="14">
        <v>2500000000</v>
      </c>
      <c r="F10" s="14">
        <v>0</v>
      </c>
      <c r="G10" s="14">
        <v>0</v>
      </c>
      <c r="H10" s="14">
        <v>0</v>
      </c>
      <c r="I10" s="14">
        <v>0</v>
      </c>
    </row>
    <row r="12" spans="1:10">
      <c r="A12" s="62" t="s">
        <v>28</v>
      </c>
    </row>
    <row r="13" spans="1:10">
      <c r="A13" s="177" t="s">
        <v>0</v>
      </c>
      <c r="B13" s="177" t="s">
        <v>1</v>
      </c>
      <c r="C13" s="177" t="s">
        <v>2</v>
      </c>
      <c r="D13" s="179" t="s">
        <v>3</v>
      </c>
      <c r="E13" s="180"/>
      <c r="F13" s="180"/>
      <c r="G13" s="181"/>
      <c r="H13" s="177" t="s">
        <v>4</v>
      </c>
      <c r="I13" s="177" t="s">
        <v>5</v>
      </c>
    </row>
    <row r="14" spans="1:10">
      <c r="A14" s="178"/>
      <c r="B14" s="178"/>
      <c r="C14" s="178"/>
      <c r="D14" s="63" t="s">
        <v>6</v>
      </c>
      <c r="E14" s="63" t="s">
        <v>7</v>
      </c>
      <c r="F14" s="63" t="s">
        <v>8</v>
      </c>
      <c r="G14" s="63" t="s">
        <v>9</v>
      </c>
      <c r="H14" s="178"/>
      <c r="I14" s="178"/>
    </row>
    <row r="15" spans="1:10">
      <c r="A15" s="64">
        <v>42565</v>
      </c>
      <c r="B15" s="65" t="s">
        <v>11</v>
      </c>
      <c r="C15" s="66"/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</row>
    <row r="16" spans="1:10">
      <c r="A16" s="68">
        <v>42542</v>
      </c>
      <c r="B16" s="69" t="s">
        <v>11</v>
      </c>
      <c r="C16" s="70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</row>
    <row r="17" spans="1:10">
      <c r="A17" s="68">
        <v>42531</v>
      </c>
      <c r="B17" s="69" t="s">
        <v>11</v>
      </c>
      <c r="C17" s="70"/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</row>
    <row r="18" spans="1:10">
      <c r="A18" s="68">
        <v>42331</v>
      </c>
      <c r="B18" s="69" t="s">
        <v>23</v>
      </c>
      <c r="C18" s="70"/>
      <c r="D18" s="71">
        <v>2499993600</v>
      </c>
      <c r="E18" s="71">
        <v>0</v>
      </c>
      <c r="F18" s="71">
        <v>0</v>
      </c>
      <c r="G18" s="71">
        <v>0</v>
      </c>
      <c r="H18" s="71">
        <v>320512</v>
      </c>
      <c r="I18" s="71">
        <v>0</v>
      </c>
    </row>
    <row r="19" spans="1:10">
      <c r="A19" s="68">
        <v>42268</v>
      </c>
      <c r="B19" s="69" t="s">
        <v>11</v>
      </c>
      <c r="C19" s="70"/>
      <c r="D19" s="71">
        <v>0</v>
      </c>
      <c r="E19" s="71">
        <v>2499993600</v>
      </c>
      <c r="F19" s="71">
        <v>0</v>
      </c>
      <c r="G19" s="71">
        <v>0</v>
      </c>
      <c r="H19" s="71">
        <v>0</v>
      </c>
      <c r="I19" s="71">
        <v>320512</v>
      </c>
    </row>
    <row r="20" spans="1:10">
      <c r="A20" s="19">
        <v>42097</v>
      </c>
      <c r="B20" s="20" t="s">
        <v>15</v>
      </c>
      <c r="C20" s="21"/>
      <c r="D20" s="22">
        <v>2499993600</v>
      </c>
      <c r="E20" s="22">
        <v>2499993600</v>
      </c>
      <c r="F20" s="22">
        <v>0</v>
      </c>
      <c r="G20" s="22">
        <v>0</v>
      </c>
      <c r="H20" s="22">
        <v>320512</v>
      </c>
      <c r="I20" s="22">
        <v>320512</v>
      </c>
    </row>
    <row r="22" spans="1:10">
      <c r="A22" s="10" t="s">
        <v>29</v>
      </c>
    </row>
    <row r="23" spans="1:10">
      <c r="A23" s="177" t="s">
        <v>0</v>
      </c>
      <c r="B23" s="177" t="s">
        <v>1</v>
      </c>
      <c r="C23" s="177" t="s">
        <v>2</v>
      </c>
      <c r="D23" s="179" t="s">
        <v>3</v>
      </c>
      <c r="E23" s="180"/>
      <c r="F23" s="180"/>
      <c r="G23" s="181"/>
      <c r="H23" s="177" t="s">
        <v>4</v>
      </c>
      <c r="I23" s="177" t="s">
        <v>5</v>
      </c>
      <c r="J23" s="192" t="s">
        <v>126</v>
      </c>
    </row>
    <row r="24" spans="1:10" ht="24">
      <c r="A24" s="178"/>
      <c r="B24" s="178"/>
      <c r="C24" s="178"/>
      <c r="D24" s="72" t="s">
        <v>6</v>
      </c>
      <c r="E24" s="72" t="s">
        <v>7</v>
      </c>
      <c r="F24" s="72" t="s">
        <v>8</v>
      </c>
      <c r="G24" s="72" t="s">
        <v>9</v>
      </c>
      <c r="H24" s="178"/>
      <c r="I24" s="178"/>
      <c r="J24" s="192" t="s">
        <v>125</v>
      </c>
    </row>
    <row r="25" spans="1:10">
      <c r="A25" s="73">
        <v>42565</v>
      </c>
      <c r="B25" s="74" t="s">
        <v>11</v>
      </c>
      <c r="C25" s="75"/>
      <c r="D25" s="76">
        <v>0</v>
      </c>
      <c r="E25" s="76">
        <v>2579990400</v>
      </c>
      <c r="F25" s="76">
        <v>0</v>
      </c>
      <c r="G25" s="76">
        <v>0</v>
      </c>
      <c r="H25" s="76">
        <v>0</v>
      </c>
      <c r="I25" s="76">
        <v>330768</v>
      </c>
    </row>
    <row r="26" spans="1:10">
      <c r="A26" s="77">
        <v>42542</v>
      </c>
      <c r="B26" s="78" t="s">
        <v>11</v>
      </c>
      <c r="C26" s="79"/>
      <c r="D26" s="80">
        <v>0</v>
      </c>
      <c r="E26" s="80">
        <v>2579990400</v>
      </c>
      <c r="F26" s="80">
        <v>0</v>
      </c>
      <c r="G26" s="80">
        <v>0</v>
      </c>
      <c r="H26" s="80">
        <v>0</v>
      </c>
      <c r="I26" s="80">
        <v>330768</v>
      </c>
    </row>
    <row r="27" spans="1:10">
      <c r="A27" s="77">
        <v>42531</v>
      </c>
      <c r="B27" s="78" t="s">
        <v>11</v>
      </c>
      <c r="C27" s="79"/>
      <c r="D27" s="80">
        <v>0</v>
      </c>
      <c r="E27" s="80">
        <v>2579990400</v>
      </c>
      <c r="F27" s="80">
        <v>0</v>
      </c>
      <c r="G27" s="80">
        <v>0</v>
      </c>
      <c r="H27" s="80">
        <v>0</v>
      </c>
      <c r="I27" s="80">
        <v>330768</v>
      </c>
    </row>
    <row r="28" spans="1:10">
      <c r="A28" s="11">
        <v>42531</v>
      </c>
      <c r="B28" s="12" t="s">
        <v>25</v>
      </c>
      <c r="C28" s="13"/>
      <c r="D28" s="14">
        <v>1249996800</v>
      </c>
      <c r="E28" s="14">
        <v>2579990400</v>
      </c>
      <c r="F28" s="14">
        <v>0</v>
      </c>
      <c r="G28" s="14">
        <v>0</v>
      </c>
      <c r="H28" s="14">
        <v>160256</v>
      </c>
      <c r="I28" s="14">
        <v>330768</v>
      </c>
      <c r="J28" t="s">
        <v>128</v>
      </c>
    </row>
    <row r="29" spans="1:10">
      <c r="A29" s="77">
        <v>42452</v>
      </c>
      <c r="B29" s="78" t="s">
        <v>10</v>
      </c>
      <c r="C29" s="79"/>
      <c r="D29" s="22">
        <v>390000000</v>
      </c>
      <c r="E29" s="80">
        <v>1329993600</v>
      </c>
      <c r="F29" s="22">
        <v>1110000000</v>
      </c>
      <c r="G29" s="80">
        <v>0</v>
      </c>
      <c r="H29" s="80">
        <v>50000</v>
      </c>
      <c r="I29" s="80">
        <v>170512</v>
      </c>
    </row>
    <row r="30" spans="1:10">
      <c r="A30" s="77">
        <v>42452</v>
      </c>
      <c r="B30" s="78" t="s">
        <v>10</v>
      </c>
      <c r="C30" s="79"/>
      <c r="D30" s="22">
        <v>390000000</v>
      </c>
      <c r="E30" s="80">
        <v>1719993600</v>
      </c>
      <c r="F30" s="22">
        <v>1110000000</v>
      </c>
      <c r="G30" s="80">
        <v>0</v>
      </c>
      <c r="H30" s="80">
        <v>50000</v>
      </c>
      <c r="I30" s="80">
        <v>220512</v>
      </c>
    </row>
    <row r="31" spans="1:10">
      <c r="A31" s="77">
        <v>42433</v>
      </c>
      <c r="B31" s="78" t="s">
        <v>10</v>
      </c>
      <c r="C31" s="79"/>
      <c r="D31" s="22">
        <v>234000000</v>
      </c>
      <c r="E31" s="80">
        <v>2109993600</v>
      </c>
      <c r="F31" s="22">
        <v>606000000</v>
      </c>
      <c r="G31" s="80">
        <v>0</v>
      </c>
      <c r="H31" s="80">
        <v>30000</v>
      </c>
      <c r="I31" s="80">
        <v>270512</v>
      </c>
    </row>
    <row r="32" spans="1:10">
      <c r="A32" s="77">
        <v>42433</v>
      </c>
      <c r="B32" s="78" t="s">
        <v>10</v>
      </c>
      <c r="C32" s="79"/>
      <c r="D32" s="22">
        <v>156000000</v>
      </c>
      <c r="E32" s="80">
        <v>2343993600</v>
      </c>
      <c r="F32" s="22">
        <v>404000000</v>
      </c>
      <c r="G32" s="80">
        <v>0</v>
      </c>
      <c r="H32" s="80">
        <v>20000</v>
      </c>
      <c r="I32" s="80">
        <v>300512</v>
      </c>
    </row>
    <row r="33" spans="1:9">
      <c r="A33" s="77">
        <v>42331</v>
      </c>
      <c r="B33" s="78" t="s">
        <v>23</v>
      </c>
      <c r="C33" s="79"/>
      <c r="D33" s="80">
        <v>2499993600</v>
      </c>
      <c r="E33" s="80">
        <v>2499993600</v>
      </c>
      <c r="F33" s="80">
        <v>0</v>
      </c>
      <c r="G33" s="80">
        <v>0</v>
      </c>
      <c r="H33" s="80">
        <v>320512</v>
      </c>
      <c r="I33" s="80">
        <v>320512</v>
      </c>
    </row>
  </sheetData>
  <mergeCells count="18">
    <mergeCell ref="I3:I4"/>
    <mergeCell ref="A3:A4"/>
    <mergeCell ref="B3:B4"/>
    <mergeCell ref="C3:C4"/>
    <mergeCell ref="D3:G3"/>
    <mergeCell ref="H3:H4"/>
    <mergeCell ref="I13:I14"/>
    <mergeCell ref="A13:A14"/>
    <mergeCell ref="B13:B14"/>
    <mergeCell ref="C13:C14"/>
    <mergeCell ref="D13:G13"/>
    <mergeCell ref="H13:H14"/>
    <mergeCell ref="I23:I24"/>
    <mergeCell ref="A23:A24"/>
    <mergeCell ref="B23:B24"/>
    <mergeCell ref="C23:C24"/>
    <mergeCell ref="D23:G23"/>
    <mergeCell ref="H23:H24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workbookViewId="0">
      <selection activeCell="M26" sqref="M26"/>
    </sheetView>
  </sheetViews>
  <sheetFormatPr defaultRowHeight="16.5"/>
  <cols>
    <col min="1" max="1" width="10.625" bestFit="1" customWidth="1"/>
    <col min="2" max="2" width="10.5" bestFit="1" customWidth="1"/>
    <col min="3" max="3" width="7.5" bestFit="1" customWidth="1"/>
    <col min="4" max="5" width="13" bestFit="1" customWidth="1"/>
    <col min="6" max="6" width="12.25" bestFit="1" customWidth="1"/>
    <col min="7" max="7" width="6" bestFit="1" customWidth="1"/>
    <col min="8" max="8" width="8.125" bestFit="1" customWidth="1"/>
    <col min="9" max="9" width="8.875" bestFit="1" customWidth="1"/>
    <col min="10" max="10" width="30.625" customWidth="1"/>
    <col min="12" max="12" width="10.125" customWidth="1"/>
    <col min="13" max="14" width="13" bestFit="1" customWidth="1"/>
  </cols>
  <sheetData>
    <row r="1" spans="1:10">
      <c r="A1" s="10" t="s">
        <v>34</v>
      </c>
    </row>
    <row r="2" spans="1:10" s="151" customFormat="1">
      <c r="A2" s="166" t="s">
        <v>123</v>
      </c>
    </row>
    <row r="3" spans="1:10">
      <c r="A3" s="177" t="s">
        <v>0</v>
      </c>
      <c r="B3" s="177" t="s">
        <v>1</v>
      </c>
      <c r="C3" s="177" t="s">
        <v>2</v>
      </c>
      <c r="D3" s="179" t="s">
        <v>3</v>
      </c>
      <c r="E3" s="180"/>
      <c r="F3" s="180"/>
      <c r="G3" s="181"/>
      <c r="H3" s="177" t="s">
        <v>4</v>
      </c>
      <c r="I3" s="177" t="s">
        <v>5</v>
      </c>
    </row>
    <row r="4" spans="1:10">
      <c r="A4" s="178"/>
      <c r="B4" s="178"/>
      <c r="C4" s="178"/>
      <c r="D4" s="95" t="s">
        <v>6</v>
      </c>
      <c r="E4" s="95" t="s">
        <v>7</v>
      </c>
      <c r="F4" s="95" t="s">
        <v>8</v>
      </c>
      <c r="G4" s="95" t="s">
        <v>9</v>
      </c>
      <c r="H4" s="178"/>
      <c r="I4" s="178"/>
    </row>
    <row r="5" spans="1:10">
      <c r="A5" s="96">
        <v>42213</v>
      </c>
      <c r="B5" s="97" t="s">
        <v>10</v>
      </c>
      <c r="C5" s="98"/>
      <c r="D5" s="30">
        <v>2440</v>
      </c>
      <c r="E5" s="99">
        <v>0</v>
      </c>
      <c r="F5" s="99">
        <v>0</v>
      </c>
      <c r="G5" s="99">
        <v>0</v>
      </c>
      <c r="H5" s="99">
        <v>0</v>
      </c>
      <c r="I5" s="99">
        <v>0</v>
      </c>
    </row>
    <row r="6" spans="1:10">
      <c r="A6" s="100">
        <v>42213</v>
      </c>
      <c r="B6" s="101" t="s">
        <v>12</v>
      </c>
      <c r="C6" s="102"/>
      <c r="D6" s="103">
        <v>9999997560</v>
      </c>
      <c r="E6" s="103">
        <v>2440</v>
      </c>
      <c r="F6" s="103">
        <v>0</v>
      </c>
      <c r="G6" s="103">
        <v>0</v>
      </c>
      <c r="H6" s="103">
        <v>0</v>
      </c>
      <c r="I6" s="103">
        <v>0</v>
      </c>
      <c r="J6" s="198" t="s">
        <v>129</v>
      </c>
    </row>
    <row r="7" spans="1:10">
      <c r="A7" s="100">
        <v>42185</v>
      </c>
      <c r="B7" s="101" t="s">
        <v>20</v>
      </c>
      <c r="C7" s="102"/>
      <c r="D7" s="103">
        <v>0</v>
      </c>
      <c r="E7" s="103">
        <v>10000000000</v>
      </c>
      <c r="F7" s="14">
        <v>24931506</v>
      </c>
      <c r="G7" s="103">
        <v>0</v>
      </c>
      <c r="H7" s="103">
        <v>0</v>
      </c>
      <c r="I7" s="103">
        <v>0</v>
      </c>
    </row>
    <row r="8" spans="1:10">
      <c r="A8" s="100">
        <v>42094</v>
      </c>
      <c r="B8" s="101" t="s">
        <v>20</v>
      </c>
      <c r="C8" s="102"/>
      <c r="D8" s="103">
        <v>0</v>
      </c>
      <c r="E8" s="103">
        <v>10000000000</v>
      </c>
      <c r="F8" s="14">
        <v>24657534</v>
      </c>
      <c r="G8" s="103">
        <v>0</v>
      </c>
      <c r="H8" s="103">
        <v>0</v>
      </c>
      <c r="I8" s="103">
        <v>0</v>
      </c>
    </row>
    <row r="9" spans="1:10">
      <c r="A9" s="100">
        <v>42004</v>
      </c>
      <c r="B9" s="101" t="s">
        <v>20</v>
      </c>
      <c r="C9" s="102"/>
      <c r="D9" s="103">
        <v>0</v>
      </c>
      <c r="E9" s="103">
        <v>10000000000</v>
      </c>
      <c r="F9" s="14">
        <v>25205479</v>
      </c>
      <c r="G9" s="103">
        <v>0</v>
      </c>
      <c r="H9" s="103">
        <v>0</v>
      </c>
      <c r="I9" s="103">
        <v>0</v>
      </c>
    </row>
    <row r="10" spans="1:10">
      <c r="A10" s="100">
        <v>41912</v>
      </c>
      <c r="B10" s="101" t="s">
        <v>20</v>
      </c>
      <c r="C10" s="102"/>
      <c r="D10" s="103">
        <v>0</v>
      </c>
      <c r="E10" s="103">
        <v>10000000000</v>
      </c>
      <c r="F10" s="14">
        <v>26301369</v>
      </c>
      <c r="G10" s="103">
        <v>0</v>
      </c>
      <c r="H10" s="103">
        <v>0</v>
      </c>
      <c r="I10" s="103">
        <v>0</v>
      </c>
    </row>
    <row r="11" spans="1:10">
      <c r="A11" s="100">
        <v>41816</v>
      </c>
      <c r="B11" s="101" t="s">
        <v>15</v>
      </c>
      <c r="C11" s="102"/>
      <c r="D11" s="103">
        <v>10000000000</v>
      </c>
      <c r="E11" s="103">
        <v>10000000000</v>
      </c>
      <c r="F11" s="103">
        <v>0</v>
      </c>
      <c r="G11" s="103">
        <v>0</v>
      </c>
      <c r="H11" s="103">
        <v>0</v>
      </c>
      <c r="I11" s="103">
        <v>0</v>
      </c>
    </row>
    <row r="13" spans="1:10">
      <c r="A13" s="10" t="s">
        <v>35</v>
      </c>
    </row>
    <row r="14" spans="1:10">
      <c r="A14" s="177" t="s">
        <v>0</v>
      </c>
      <c r="B14" s="177" t="s">
        <v>1</v>
      </c>
      <c r="C14" s="177" t="s">
        <v>2</v>
      </c>
      <c r="D14" s="179" t="s">
        <v>3</v>
      </c>
      <c r="E14" s="180"/>
      <c r="F14" s="180"/>
      <c r="G14" s="181"/>
      <c r="H14" s="177" t="s">
        <v>4</v>
      </c>
      <c r="I14" s="177" t="s">
        <v>5</v>
      </c>
      <c r="J14" s="192" t="s">
        <v>126</v>
      </c>
    </row>
    <row r="15" spans="1:10" ht="24">
      <c r="A15" s="178"/>
      <c r="B15" s="178"/>
      <c r="C15" s="178"/>
      <c r="D15" s="105" t="s">
        <v>6</v>
      </c>
      <c r="E15" s="105" t="s">
        <v>7</v>
      </c>
      <c r="F15" s="105" t="s">
        <v>8</v>
      </c>
      <c r="G15" s="105" t="s">
        <v>9</v>
      </c>
      <c r="H15" s="178"/>
      <c r="I15" s="178"/>
      <c r="J15" s="192" t="s">
        <v>125</v>
      </c>
    </row>
    <row r="16" spans="1:10">
      <c r="A16" s="106">
        <v>42531</v>
      </c>
      <c r="B16" s="107" t="s">
        <v>10</v>
      </c>
      <c r="C16" s="108"/>
      <c r="D16" s="30">
        <v>1315967004</v>
      </c>
      <c r="E16" s="109">
        <v>0</v>
      </c>
      <c r="F16" s="30">
        <v>1068211506</v>
      </c>
      <c r="G16" s="109">
        <v>0</v>
      </c>
      <c r="H16" s="30">
        <v>116308</v>
      </c>
      <c r="I16" s="109">
        <v>0</v>
      </c>
      <c r="J16" s="151" t="s">
        <v>131</v>
      </c>
    </row>
    <row r="17" spans="1:10">
      <c r="A17" s="110">
        <v>42516</v>
      </c>
      <c r="B17" s="111" t="s">
        <v>11</v>
      </c>
      <c r="C17" s="112"/>
      <c r="D17" s="14">
        <v>0</v>
      </c>
      <c r="E17" s="113">
        <v>1315967004</v>
      </c>
      <c r="F17" s="14">
        <v>0</v>
      </c>
      <c r="G17" s="113">
        <v>0</v>
      </c>
      <c r="H17" s="14">
        <v>0</v>
      </c>
      <c r="I17" s="113">
        <v>116308</v>
      </c>
      <c r="J17" s="151" t="s">
        <v>131</v>
      </c>
    </row>
    <row r="18" spans="1:10">
      <c r="A18" s="110">
        <v>42489</v>
      </c>
      <c r="B18" s="111" t="s">
        <v>10</v>
      </c>
      <c r="C18" s="112"/>
      <c r="D18" s="14">
        <v>149214712</v>
      </c>
      <c r="E18" s="113">
        <v>1315967004</v>
      </c>
      <c r="F18" s="14">
        <v>75500458</v>
      </c>
      <c r="G18" s="113">
        <v>0</v>
      </c>
      <c r="H18" s="14">
        <v>13192</v>
      </c>
      <c r="I18" s="113">
        <v>116308</v>
      </c>
      <c r="J18" s="151" t="s">
        <v>131</v>
      </c>
    </row>
    <row r="19" spans="1:10">
      <c r="A19" s="110">
        <v>42488</v>
      </c>
      <c r="B19" s="111" t="s">
        <v>10</v>
      </c>
      <c r="C19" s="112"/>
      <c r="D19" s="14">
        <v>265808500</v>
      </c>
      <c r="E19" s="113">
        <v>1465181716</v>
      </c>
      <c r="F19" s="14">
        <v>136962660</v>
      </c>
      <c r="G19" s="113">
        <v>0</v>
      </c>
      <c r="H19" s="14">
        <v>23500</v>
      </c>
      <c r="I19" s="113">
        <v>129500</v>
      </c>
      <c r="J19" s="151" t="s">
        <v>131</v>
      </c>
    </row>
    <row r="20" spans="1:10">
      <c r="A20" s="110">
        <v>42487</v>
      </c>
      <c r="B20" s="111" t="s">
        <v>10</v>
      </c>
      <c r="C20" s="112"/>
      <c r="D20" s="14">
        <v>305397000</v>
      </c>
      <c r="E20" s="113">
        <v>1730990216</v>
      </c>
      <c r="F20" s="14">
        <v>159591680</v>
      </c>
      <c r="G20" s="113">
        <v>0</v>
      </c>
      <c r="H20" s="14">
        <v>27000</v>
      </c>
      <c r="I20" s="113">
        <v>153000</v>
      </c>
      <c r="J20" s="151" t="s">
        <v>131</v>
      </c>
    </row>
    <row r="21" spans="1:10">
      <c r="A21" s="110">
        <v>42486</v>
      </c>
      <c r="B21" s="111" t="s">
        <v>10</v>
      </c>
      <c r="C21" s="112"/>
      <c r="D21" s="14">
        <v>508995000</v>
      </c>
      <c r="E21" s="113">
        <v>2036387216</v>
      </c>
      <c r="F21" s="14">
        <v>254145900</v>
      </c>
      <c r="G21" s="113">
        <v>0</v>
      </c>
      <c r="H21" s="14">
        <v>45000</v>
      </c>
      <c r="I21" s="113">
        <v>180000</v>
      </c>
      <c r="J21" s="151" t="s">
        <v>131</v>
      </c>
    </row>
    <row r="22" spans="1:10">
      <c r="A22" s="110">
        <v>42402</v>
      </c>
      <c r="B22" s="111" t="s">
        <v>11</v>
      </c>
      <c r="C22" s="112"/>
      <c r="D22" s="14">
        <v>0</v>
      </c>
      <c r="E22" s="113">
        <v>2545382216</v>
      </c>
      <c r="F22" s="14">
        <v>0</v>
      </c>
      <c r="G22" s="113">
        <v>0</v>
      </c>
      <c r="H22" s="14">
        <v>0</v>
      </c>
      <c r="I22" s="113">
        <v>225000</v>
      </c>
      <c r="J22" s="151" t="s">
        <v>131</v>
      </c>
    </row>
    <row r="23" spans="1:10">
      <c r="A23" s="110">
        <v>42401</v>
      </c>
      <c r="B23" s="111" t="s">
        <v>10</v>
      </c>
      <c r="C23" s="112"/>
      <c r="D23" s="14">
        <v>395885000</v>
      </c>
      <c r="E23" s="113">
        <v>2545382216</v>
      </c>
      <c r="F23" s="14">
        <v>240624240</v>
      </c>
      <c r="G23" s="113">
        <v>0</v>
      </c>
      <c r="H23" s="14">
        <v>35000</v>
      </c>
      <c r="I23" s="113">
        <v>225000</v>
      </c>
      <c r="J23" s="151" t="s">
        <v>131</v>
      </c>
    </row>
    <row r="24" spans="1:10">
      <c r="A24" s="110">
        <v>42398</v>
      </c>
      <c r="B24" s="111" t="s">
        <v>10</v>
      </c>
      <c r="C24" s="112"/>
      <c r="D24" s="14">
        <v>305397000</v>
      </c>
      <c r="E24" s="113">
        <v>2941267216</v>
      </c>
      <c r="F24" s="14">
        <v>181020000</v>
      </c>
      <c r="G24" s="113">
        <v>0</v>
      </c>
      <c r="H24" s="14">
        <v>27000</v>
      </c>
      <c r="I24" s="113">
        <v>260000</v>
      </c>
      <c r="J24" s="151" t="s">
        <v>131</v>
      </c>
    </row>
    <row r="25" spans="1:10">
      <c r="A25" s="110">
        <v>42397</v>
      </c>
      <c r="B25" s="111" t="s">
        <v>10</v>
      </c>
      <c r="C25" s="112"/>
      <c r="D25" s="14">
        <v>486373000</v>
      </c>
      <c r="E25" s="113">
        <v>3246664216</v>
      </c>
      <c r="F25" s="14">
        <v>255708580</v>
      </c>
      <c r="G25" s="113">
        <v>0</v>
      </c>
      <c r="H25" s="14">
        <v>43000</v>
      </c>
      <c r="I25" s="113">
        <v>287000</v>
      </c>
      <c r="J25" s="151" t="s">
        <v>131</v>
      </c>
    </row>
    <row r="26" spans="1:10">
      <c r="A26" s="110">
        <v>42388</v>
      </c>
      <c r="B26" s="111" t="s">
        <v>10</v>
      </c>
      <c r="C26" s="112"/>
      <c r="D26" s="14">
        <v>226220000</v>
      </c>
      <c r="E26" s="113">
        <v>3733037216</v>
      </c>
      <c r="F26" s="14">
        <v>103473720</v>
      </c>
      <c r="G26" s="113">
        <v>0</v>
      </c>
      <c r="H26" s="14">
        <v>20000</v>
      </c>
      <c r="I26" s="113">
        <v>330000</v>
      </c>
      <c r="J26" s="151" t="s">
        <v>131</v>
      </c>
    </row>
    <row r="27" spans="1:10">
      <c r="A27" s="110">
        <v>42387</v>
      </c>
      <c r="B27" s="111" t="s">
        <v>10</v>
      </c>
      <c r="C27" s="112"/>
      <c r="D27" s="14">
        <v>757837000</v>
      </c>
      <c r="E27" s="113">
        <v>3959257216</v>
      </c>
      <c r="F27" s="14">
        <v>385434960</v>
      </c>
      <c r="G27" s="113">
        <v>0</v>
      </c>
      <c r="H27" s="14">
        <v>67000</v>
      </c>
      <c r="I27" s="113">
        <v>350000</v>
      </c>
      <c r="J27" s="151" t="s">
        <v>131</v>
      </c>
    </row>
    <row r="28" spans="1:10">
      <c r="A28" s="110">
        <v>42384</v>
      </c>
      <c r="B28" s="111" t="s">
        <v>10</v>
      </c>
      <c r="C28" s="112"/>
      <c r="D28" s="14">
        <v>486373000</v>
      </c>
      <c r="E28" s="113">
        <v>4717094216</v>
      </c>
      <c r="F28" s="14">
        <v>257062190</v>
      </c>
      <c r="G28" s="113">
        <v>0</v>
      </c>
      <c r="H28" s="14">
        <v>43000</v>
      </c>
      <c r="I28" s="113">
        <v>417000</v>
      </c>
      <c r="J28" s="151" t="s">
        <v>131</v>
      </c>
    </row>
    <row r="29" spans="1:10">
      <c r="A29" s="110">
        <v>42381</v>
      </c>
      <c r="B29" s="111" t="s">
        <v>11</v>
      </c>
      <c r="C29" s="112"/>
      <c r="D29" s="14">
        <v>0</v>
      </c>
      <c r="E29" s="113">
        <v>5203467216</v>
      </c>
      <c r="F29" s="14">
        <v>0</v>
      </c>
      <c r="G29" s="113">
        <v>0</v>
      </c>
      <c r="H29" s="14">
        <v>0</v>
      </c>
      <c r="I29" s="113">
        <v>460000</v>
      </c>
      <c r="J29" s="151" t="s">
        <v>131</v>
      </c>
    </row>
    <row r="30" spans="1:10">
      <c r="A30" s="110">
        <v>42381</v>
      </c>
      <c r="B30" s="111" t="s">
        <v>10</v>
      </c>
      <c r="C30" s="112"/>
      <c r="D30" s="14">
        <v>226220000</v>
      </c>
      <c r="E30" s="113">
        <v>5203467216</v>
      </c>
      <c r="F30" s="14">
        <v>87919770</v>
      </c>
      <c r="G30" s="113">
        <v>0</v>
      </c>
      <c r="H30" s="14">
        <v>20000</v>
      </c>
      <c r="I30" s="113">
        <v>460000</v>
      </c>
      <c r="J30" s="151" t="s">
        <v>131</v>
      </c>
    </row>
    <row r="31" spans="1:10">
      <c r="A31" s="110">
        <v>42362</v>
      </c>
      <c r="B31" s="111" t="s">
        <v>11</v>
      </c>
      <c r="C31" s="112"/>
      <c r="D31" s="14">
        <v>0</v>
      </c>
      <c r="E31" s="113">
        <v>5429687216</v>
      </c>
      <c r="F31" s="14">
        <v>0</v>
      </c>
      <c r="G31" s="113">
        <v>0</v>
      </c>
      <c r="H31" s="14">
        <v>0</v>
      </c>
      <c r="I31" s="113">
        <v>480000</v>
      </c>
      <c r="J31" s="151" t="s">
        <v>131</v>
      </c>
    </row>
    <row r="32" spans="1:10">
      <c r="A32" s="110">
        <v>42361</v>
      </c>
      <c r="B32" s="111" t="s">
        <v>10</v>
      </c>
      <c r="C32" s="112"/>
      <c r="D32" s="125">
        <v>452440000</v>
      </c>
      <c r="E32" s="113">
        <v>5429687216</v>
      </c>
      <c r="F32" s="14">
        <v>109059030</v>
      </c>
      <c r="G32" s="113">
        <v>0</v>
      </c>
      <c r="H32" s="14">
        <v>40000</v>
      </c>
      <c r="I32" s="113">
        <v>480000</v>
      </c>
      <c r="J32" s="151" t="s">
        <v>131</v>
      </c>
    </row>
    <row r="33" spans="1:14">
      <c r="A33" s="110">
        <v>42360</v>
      </c>
      <c r="B33" s="111" t="s">
        <v>10</v>
      </c>
      <c r="C33" s="132"/>
      <c r="D33" s="142">
        <v>508995000</v>
      </c>
      <c r="E33" s="133">
        <v>5882127216</v>
      </c>
      <c r="F33" s="14">
        <v>96906030</v>
      </c>
      <c r="G33" s="113">
        <v>0</v>
      </c>
      <c r="H33" s="14">
        <v>45000</v>
      </c>
      <c r="I33" s="113">
        <v>520000</v>
      </c>
      <c r="J33" s="151" t="s">
        <v>131</v>
      </c>
    </row>
    <row r="34" spans="1:14">
      <c r="A34" s="110">
        <v>42359</v>
      </c>
      <c r="B34" s="111" t="s">
        <v>10</v>
      </c>
      <c r="C34" s="112"/>
      <c r="D34" s="14">
        <v>542814890</v>
      </c>
      <c r="E34" s="113">
        <v>6391122216</v>
      </c>
      <c r="F34" s="14">
        <v>100588770</v>
      </c>
      <c r="G34" s="113">
        <v>0</v>
      </c>
      <c r="H34" s="14">
        <v>47990</v>
      </c>
      <c r="I34" s="113">
        <v>565000</v>
      </c>
      <c r="J34" s="151" t="s">
        <v>131</v>
      </c>
    </row>
    <row r="35" spans="1:14">
      <c r="A35" s="110">
        <v>42353</v>
      </c>
      <c r="B35" s="111" t="s">
        <v>10</v>
      </c>
      <c r="C35" s="112"/>
      <c r="D35" s="14">
        <v>344227663</v>
      </c>
      <c r="E35" s="113">
        <v>6933937106</v>
      </c>
      <c r="F35" s="14">
        <v>53261787</v>
      </c>
      <c r="G35" s="113">
        <v>0</v>
      </c>
      <c r="H35" s="14">
        <v>30433</v>
      </c>
      <c r="I35" s="113">
        <v>612990</v>
      </c>
      <c r="J35" s="151" t="s">
        <v>131</v>
      </c>
    </row>
    <row r="36" spans="1:14">
      <c r="A36" s="110">
        <v>42352</v>
      </c>
      <c r="B36" s="111" t="s">
        <v>10</v>
      </c>
      <c r="C36" s="112"/>
      <c r="D36" s="14">
        <v>129624060</v>
      </c>
      <c r="E36" s="113">
        <v>7278164769</v>
      </c>
      <c r="F36" s="14">
        <v>19183180</v>
      </c>
      <c r="G36" s="113">
        <v>0</v>
      </c>
      <c r="H36" s="14">
        <v>11460</v>
      </c>
      <c r="I36" s="113">
        <v>643423</v>
      </c>
      <c r="J36" s="151" t="s">
        <v>131</v>
      </c>
    </row>
    <row r="37" spans="1:14">
      <c r="A37" s="114">
        <v>42345</v>
      </c>
      <c r="B37" s="115" t="s">
        <v>10</v>
      </c>
      <c r="C37" s="116"/>
      <c r="D37" s="125">
        <v>91811387</v>
      </c>
      <c r="E37" s="117">
        <v>7407788829</v>
      </c>
      <c r="F37" s="125">
        <v>19541093</v>
      </c>
      <c r="G37" s="117">
        <v>0</v>
      </c>
      <c r="H37" s="125">
        <v>8117</v>
      </c>
      <c r="I37" s="117">
        <v>654883</v>
      </c>
      <c r="J37" s="151" t="s">
        <v>131</v>
      </c>
    </row>
    <row r="38" spans="1:14">
      <c r="A38" s="127">
        <v>42342</v>
      </c>
      <c r="B38" s="128" t="s">
        <v>10</v>
      </c>
      <c r="C38" s="129"/>
      <c r="D38" s="143">
        <v>475062000</v>
      </c>
      <c r="E38" s="130">
        <v>7499600216</v>
      </c>
      <c r="F38" s="143">
        <v>96354560</v>
      </c>
      <c r="G38" s="130">
        <v>0</v>
      </c>
      <c r="H38" s="143">
        <v>42000</v>
      </c>
      <c r="I38" s="131">
        <v>663000</v>
      </c>
      <c r="J38" s="151" t="s">
        <v>131</v>
      </c>
    </row>
    <row r="39" spans="1:14">
      <c r="A39" s="135">
        <v>42341</v>
      </c>
      <c r="B39" s="136" t="s">
        <v>10</v>
      </c>
      <c r="C39" s="137"/>
      <c r="D39" s="142">
        <v>1289454000</v>
      </c>
      <c r="E39" s="134">
        <v>7974662216</v>
      </c>
      <c r="F39" s="142">
        <v>203956850</v>
      </c>
      <c r="G39" s="134">
        <v>0</v>
      </c>
      <c r="H39" s="142">
        <v>114000</v>
      </c>
      <c r="I39" s="134">
        <v>705000</v>
      </c>
      <c r="J39" s="151" t="s">
        <v>131</v>
      </c>
    </row>
    <row r="40" spans="1:14" s="104" customFormat="1" ht="17.25" thickBot="1">
      <c r="A40" s="201" t="s">
        <v>16</v>
      </c>
      <c r="B40" s="202"/>
      <c r="C40" s="202"/>
      <c r="D40" s="202"/>
      <c r="E40" s="202"/>
      <c r="F40" s="202"/>
      <c r="G40" s="202"/>
      <c r="H40" s="203">
        <f>SUM(H45:H46,H50:H51,H54:H55)+H44</f>
        <v>270270</v>
      </c>
      <c r="I40" s="204" t="b">
        <f>H40=H75</f>
        <v>1</v>
      </c>
    </row>
    <row r="41" spans="1:14" ht="16.5" customHeight="1">
      <c r="A41" s="118">
        <v>42318</v>
      </c>
      <c r="B41" s="119" t="s">
        <v>10</v>
      </c>
      <c r="C41" s="120"/>
      <c r="D41" s="121">
        <v>1365543097</v>
      </c>
      <c r="E41" s="121">
        <v>9264116216</v>
      </c>
      <c r="F41" s="121">
        <v>308759443</v>
      </c>
      <c r="G41" s="121">
        <v>0</v>
      </c>
      <c r="H41" s="121">
        <v>120727</v>
      </c>
      <c r="I41" s="122">
        <v>819000</v>
      </c>
      <c r="J41" s="207" t="s">
        <v>132</v>
      </c>
      <c r="K41" s="199" t="s">
        <v>36</v>
      </c>
      <c r="L41" s="144"/>
    </row>
    <row r="42" spans="1:14" s="104" customFormat="1" ht="27" customHeight="1" thickBot="1">
      <c r="A42" s="123"/>
      <c r="B42" s="111"/>
      <c r="C42" s="112"/>
      <c r="D42" s="14">
        <f>D41-D44</f>
        <v>735881344</v>
      </c>
      <c r="E42" s="113"/>
      <c r="F42" s="14">
        <f>F41-F44</f>
        <v>135561072</v>
      </c>
      <c r="G42" s="113"/>
      <c r="H42" s="14">
        <f>H41-H44</f>
        <v>62834</v>
      </c>
      <c r="I42" s="124"/>
      <c r="J42" s="205" t="s">
        <v>133</v>
      </c>
      <c r="K42" s="200">
        <f>INT((D41+F41)/H41)</f>
        <v>13868</v>
      </c>
      <c r="L42" s="145"/>
      <c r="M42" s="206">
        <f>K42*H42</f>
        <v>871381912</v>
      </c>
      <c r="N42" s="206">
        <v>135561072</v>
      </c>
    </row>
    <row r="43" spans="1:14" s="104" customFormat="1" ht="27" customHeight="1">
      <c r="A43" s="146"/>
      <c r="B43" s="147"/>
      <c r="C43" s="148"/>
      <c r="D43" s="149">
        <f>SUM(D44:D46,D50:D51,D54:D55)-D75</f>
        <v>0</v>
      </c>
      <c r="E43" s="149"/>
      <c r="F43" s="149"/>
      <c r="G43" s="149"/>
      <c r="H43" s="149"/>
      <c r="I43" s="150"/>
      <c r="J43" s="205"/>
    </row>
    <row r="44" spans="1:14" s="104" customFormat="1" ht="27" customHeight="1" thickBot="1">
      <c r="A44" s="138"/>
      <c r="B44" s="139"/>
      <c r="C44" s="140"/>
      <c r="D44" s="126">
        <f>(11100*H44)-12950547</f>
        <v>629661753</v>
      </c>
      <c r="E44" s="126"/>
      <c r="F44" s="126">
        <f>((H44*K42)-D44)</f>
        <v>173198371</v>
      </c>
      <c r="G44" s="126"/>
      <c r="H44" s="126">
        <v>57893</v>
      </c>
      <c r="I44" s="141"/>
      <c r="J44" s="208"/>
      <c r="M44" s="206">
        <f>K42*H44</f>
        <v>802860124</v>
      </c>
      <c r="N44" s="206">
        <f>M44-D44</f>
        <v>173198371</v>
      </c>
    </row>
    <row r="45" spans="1:14">
      <c r="A45" s="110">
        <v>42317</v>
      </c>
      <c r="B45" s="111" t="s">
        <v>10</v>
      </c>
      <c r="C45" s="112"/>
      <c r="D45" s="22">
        <v>320972247</v>
      </c>
      <c r="E45" s="113">
        <v>10629659313</v>
      </c>
      <c r="F45" s="22">
        <v>49387743</v>
      </c>
      <c r="G45" s="113">
        <v>0</v>
      </c>
      <c r="H45" s="22">
        <v>28377</v>
      </c>
      <c r="I45" s="113">
        <v>939727</v>
      </c>
      <c r="N45" s="206">
        <f>SUM(N42:N44)</f>
        <v>308759443</v>
      </c>
    </row>
    <row r="46" spans="1:14">
      <c r="A46" s="110">
        <v>42314</v>
      </c>
      <c r="B46" s="111" t="s">
        <v>10</v>
      </c>
      <c r="C46" s="112"/>
      <c r="D46" s="22">
        <v>373263000</v>
      </c>
      <c r="E46" s="113">
        <v>10950631560</v>
      </c>
      <c r="F46" s="22">
        <v>56177530</v>
      </c>
      <c r="G46" s="113">
        <v>0</v>
      </c>
      <c r="H46" s="22">
        <v>33000</v>
      </c>
      <c r="I46" s="113">
        <v>968104</v>
      </c>
    </row>
    <row r="47" spans="1:14">
      <c r="A47" s="110">
        <v>42307</v>
      </c>
      <c r="B47" s="111" t="s">
        <v>11</v>
      </c>
      <c r="C47" s="112"/>
      <c r="D47" s="113">
        <v>0</v>
      </c>
      <c r="E47" s="113">
        <v>11323894560</v>
      </c>
      <c r="F47" s="113">
        <v>0</v>
      </c>
      <c r="G47" s="113">
        <v>0</v>
      </c>
      <c r="H47" s="113">
        <v>0</v>
      </c>
      <c r="I47" s="113">
        <v>1001104</v>
      </c>
    </row>
    <row r="48" spans="1:14">
      <c r="A48" s="11">
        <v>42213</v>
      </c>
      <c r="B48" s="12" t="s">
        <v>12</v>
      </c>
      <c r="C48" s="13"/>
      <c r="D48" s="14">
        <v>9999997560</v>
      </c>
      <c r="E48" s="14">
        <v>11323894560</v>
      </c>
      <c r="F48" s="14">
        <v>0</v>
      </c>
      <c r="G48" s="14">
        <v>0</v>
      </c>
      <c r="H48" s="14">
        <v>881834</v>
      </c>
      <c r="I48" s="14">
        <v>1001104</v>
      </c>
      <c r="J48" t="s">
        <v>131</v>
      </c>
    </row>
    <row r="49" spans="1:9">
      <c r="A49" s="110">
        <v>42212</v>
      </c>
      <c r="B49" s="111" t="s">
        <v>11</v>
      </c>
      <c r="C49" s="112"/>
      <c r="D49" s="113">
        <v>0</v>
      </c>
      <c r="E49" s="113">
        <v>1323897000</v>
      </c>
      <c r="F49" s="113">
        <v>0</v>
      </c>
      <c r="G49" s="113">
        <v>0</v>
      </c>
      <c r="H49" s="22">
        <v>0</v>
      </c>
      <c r="I49" s="113">
        <v>119270</v>
      </c>
    </row>
    <row r="50" spans="1:9">
      <c r="A50" s="110">
        <v>42207</v>
      </c>
      <c r="B50" s="111" t="s">
        <v>10</v>
      </c>
      <c r="C50" s="112"/>
      <c r="D50" s="22">
        <v>277500000</v>
      </c>
      <c r="E50" s="113">
        <v>1323897000</v>
      </c>
      <c r="F50" s="22">
        <v>170555090</v>
      </c>
      <c r="G50" s="113">
        <v>0</v>
      </c>
      <c r="H50" s="22">
        <v>25000</v>
      </c>
      <c r="I50" s="113">
        <v>119270</v>
      </c>
    </row>
    <row r="51" spans="1:9">
      <c r="A51" s="110">
        <v>42202</v>
      </c>
      <c r="B51" s="111" t="s">
        <v>10</v>
      </c>
      <c r="C51" s="112"/>
      <c r="D51" s="22">
        <v>555000000</v>
      </c>
      <c r="E51" s="113">
        <v>1601397000</v>
      </c>
      <c r="F51" s="22">
        <v>351983240</v>
      </c>
      <c r="G51" s="113">
        <v>0</v>
      </c>
      <c r="H51" s="22">
        <v>50000</v>
      </c>
      <c r="I51" s="113">
        <v>144270</v>
      </c>
    </row>
    <row r="52" spans="1:9">
      <c r="A52" s="110">
        <v>42201</v>
      </c>
      <c r="B52" s="111" t="s">
        <v>11</v>
      </c>
      <c r="C52" s="112"/>
      <c r="D52" s="113">
        <v>0</v>
      </c>
      <c r="E52" s="113">
        <v>2156397000</v>
      </c>
      <c r="F52" s="113">
        <v>0</v>
      </c>
      <c r="G52" s="113">
        <v>0</v>
      </c>
      <c r="H52" s="113">
        <v>0</v>
      </c>
      <c r="I52" s="113">
        <v>194270</v>
      </c>
    </row>
    <row r="53" spans="1:9">
      <c r="A53" s="110">
        <v>42201</v>
      </c>
      <c r="B53" s="111" t="s">
        <v>11</v>
      </c>
      <c r="C53" s="112"/>
      <c r="D53" s="113">
        <v>0</v>
      </c>
      <c r="E53" s="113">
        <v>2156397000</v>
      </c>
      <c r="F53" s="113">
        <v>0</v>
      </c>
      <c r="G53" s="113">
        <v>0</v>
      </c>
      <c r="H53" s="113">
        <v>0</v>
      </c>
      <c r="I53" s="113">
        <v>194270</v>
      </c>
    </row>
    <row r="54" spans="1:9">
      <c r="A54" s="110">
        <v>42201</v>
      </c>
      <c r="B54" s="111" t="s">
        <v>10</v>
      </c>
      <c r="C54" s="112"/>
      <c r="D54" s="22">
        <v>166500000</v>
      </c>
      <c r="E54" s="113">
        <v>2156397000</v>
      </c>
      <c r="F54" s="22">
        <v>103614740</v>
      </c>
      <c r="G54" s="113">
        <v>0</v>
      </c>
      <c r="H54" s="22">
        <v>15000</v>
      </c>
      <c r="I54" s="113">
        <v>194270</v>
      </c>
    </row>
    <row r="55" spans="1:9">
      <c r="A55" s="110">
        <v>42200</v>
      </c>
      <c r="B55" s="111" t="s">
        <v>10</v>
      </c>
      <c r="C55" s="112"/>
      <c r="D55" s="22">
        <v>677100000</v>
      </c>
      <c r="E55" s="113">
        <v>2322897000</v>
      </c>
      <c r="F55" s="22">
        <v>436895940</v>
      </c>
      <c r="G55" s="113">
        <v>0</v>
      </c>
      <c r="H55" s="22">
        <v>61000</v>
      </c>
      <c r="I55" s="113">
        <v>209270</v>
      </c>
    </row>
    <row r="56" spans="1:9">
      <c r="A56" s="110">
        <v>42199</v>
      </c>
      <c r="B56" s="111" t="s">
        <v>11</v>
      </c>
      <c r="C56" s="112"/>
      <c r="D56" s="113">
        <v>0</v>
      </c>
      <c r="E56" s="113">
        <v>2999997000</v>
      </c>
      <c r="F56" s="113">
        <v>0</v>
      </c>
      <c r="G56" s="113">
        <v>0</v>
      </c>
      <c r="H56" s="113">
        <v>0</v>
      </c>
      <c r="I56" s="113">
        <v>270270</v>
      </c>
    </row>
    <row r="57" spans="1:9">
      <c r="A57" s="110">
        <v>42199</v>
      </c>
      <c r="B57" s="111" t="s">
        <v>11</v>
      </c>
      <c r="C57" s="112"/>
      <c r="D57" s="113">
        <v>0</v>
      </c>
      <c r="E57" s="113">
        <v>2999997000</v>
      </c>
      <c r="F57" s="113">
        <v>0</v>
      </c>
      <c r="G57" s="113">
        <v>0</v>
      </c>
      <c r="H57" s="113">
        <v>0</v>
      </c>
      <c r="I57" s="113">
        <v>270270</v>
      </c>
    </row>
    <row r="58" spans="1:9" ht="24">
      <c r="A58" s="110">
        <v>42156</v>
      </c>
      <c r="B58" s="111" t="s">
        <v>31</v>
      </c>
      <c r="C58" s="112"/>
      <c r="D58" s="113">
        <v>256756500</v>
      </c>
      <c r="E58" s="113">
        <v>2999997000</v>
      </c>
      <c r="F58" s="113">
        <v>0</v>
      </c>
      <c r="G58" s="113">
        <v>0</v>
      </c>
      <c r="H58" s="113">
        <v>0</v>
      </c>
      <c r="I58" s="113">
        <v>270270</v>
      </c>
    </row>
    <row r="59" spans="1:9">
      <c r="A59" s="110">
        <v>42094</v>
      </c>
      <c r="B59" s="111" t="s">
        <v>32</v>
      </c>
      <c r="C59" s="112"/>
      <c r="D59" s="113">
        <v>256756500</v>
      </c>
      <c r="E59" s="113">
        <v>3256753500</v>
      </c>
      <c r="F59" s="113">
        <v>0</v>
      </c>
      <c r="G59" s="113">
        <v>0</v>
      </c>
      <c r="H59" s="113">
        <v>0</v>
      </c>
      <c r="I59" s="113">
        <v>270270</v>
      </c>
    </row>
    <row r="60" spans="1:9" ht="24">
      <c r="A60" s="110">
        <v>42064</v>
      </c>
      <c r="B60" s="111" t="s">
        <v>31</v>
      </c>
      <c r="C60" s="112"/>
      <c r="D60" s="113">
        <v>13513500</v>
      </c>
      <c r="E60" s="113">
        <v>2999997000</v>
      </c>
      <c r="F60" s="113">
        <v>0</v>
      </c>
      <c r="G60" s="113">
        <v>0</v>
      </c>
      <c r="H60" s="113">
        <v>0</v>
      </c>
      <c r="I60" s="113">
        <v>270270</v>
      </c>
    </row>
    <row r="61" spans="1:9">
      <c r="A61" s="110">
        <v>42059</v>
      </c>
      <c r="B61" s="111" t="s">
        <v>11</v>
      </c>
      <c r="C61" s="112"/>
      <c r="D61" s="113">
        <v>0</v>
      </c>
      <c r="E61" s="113">
        <v>3013510500</v>
      </c>
      <c r="F61" s="113">
        <v>0</v>
      </c>
      <c r="G61" s="113">
        <v>0</v>
      </c>
      <c r="H61" s="113">
        <v>0</v>
      </c>
      <c r="I61" s="113">
        <v>270270</v>
      </c>
    </row>
    <row r="62" spans="1:9">
      <c r="A62" s="110">
        <v>42003</v>
      </c>
      <c r="B62" s="111" t="s">
        <v>32</v>
      </c>
      <c r="C62" s="112"/>
      <c r="D62" s="113">
        <v>13513500</v>
      </c>
      <c r="E62" s="113">
        <v>3013510500</v>
      </c>
      <c r="F62" s="113">
        <v>0</v>
      </c>
      <c r="G62" s="113">
        <v>0</v>
      </c>
      <c r="H62" s="113">
        <v>0</v>
      </c>
      <c r="I62" s="113">
        <v>270270</v>
      </c>
    </row>
    <row r="63" spans="1:9">
      <c r="A63" s="110">
        <v>41991</v>
      </c>
      <c r="B63" s="111" t="s">
        <v>11</v>
      </c>
      <c r="C63" s="112"/>
      <c r="D63" s="113">
        <v>0</v>
      </c>
      <c r="E63" s="113">
        <v>2999997000</v>
      </c>
      <c r="F63" s="113">
        <v>0</v>
      </c>
      <c r="G63" s="113">
        <v>0</v>
      </c>
      <c r="H63" s="113">
        <v>0</v>
      </c>
      <c r="I63" s="113">
        <v>270270</v>
      </c>
    </row>
    <row r="64" spans="1:9" ht="24">
      <c r="A64" s="110">
        <v>41974</v>
      </c>
      <c r="B64" s="111" t="s">
        <v>31</v>
      </c>
      <c r="C64" s="112"/>
      <c r="D64" s="113">
        <v>594594000</v>
      </c>
      <c r="E64" s="113">
        <v>2999997000</v>
      </c>
      <c r="F64" s="113">
        <v>0</v>
      </c>
      <c r="G64" s="113">
        <v>0</v>
      </c>
      <c r="H64" s="113">
        <v>0</v>
      </c>
      <c r="I64" s="113">
        <v>270270</v>
      </c>
    </row>
    <row r="65" spans="1:9">
      <c r="A65" s="110">
        <v>41912</v>
      </c>
      <c r="B65" s="111" t="s">
        <v>32</v>
      </c>
      <c r="C65" s="112"/>
      <c r="D65" s="113">
        <v>594594000</v>
      </c>
      <c r="E65" s="113">
        <v>3594591000</v>
      </c>
      <c r="F65" s="113">
        <v>0</v>
      </c>
      <c r="G65" s="113">
        <v>0</v>
      </c>
      <c r="H65" s="113">
        <v>0</v>
      </c>
      <c r="I65" s="113">
        <v>270270</v>
      </c>
    </row>
    <row r="66" spans="1:9">
      <c r="A66" s="110">
        <v>41901</v>
      </c>
      <c r="B66" s="111" t="s">
        <v>11</v>
      </c>
      <c r="C66" s="112"/>
      <c r="D66" s="113">
        <v>0</v>
      </c>
      <c r="E66" s="113">
        <v>2999997000</v>
      </c>
      <c r="F66" s="113">
        <v>0</v>
      </c>
      <c r="G66" s="113">
        <v>0</v>
      </c>
      <c r="H66" s="113">
        <v>0</v>
      </c>
      <c r="I66" s="113">
        <v>270270</v>
      </c>
    </row>
    <row r="67" spans="1:9">
      <c r="A67" s="110">
        <v>41901</v>
      </c>
      <c r="B67" s="111" t="s">
        <v>11</v>
      </c>
      <c r="C67" s="112"/>
      <c r="D67" s="113">
        <v>0</v>
      </c>
      <c r="E67" s="113">
        <v>2999997000</v>
      </c>
      <c r="F67" s="113">
        <v>0</v>
      </c>
      <c r="G67" s="113">
        <v>0</v>
      </c>
      <c r="H67" s="113">
        <v>0</v>
      </c>
      <c r="I67" s="113">
        <v>270270</v>
      </c>
    </row>
    <row r="68" spans="1:9">
      <c r="A68" s="110">
        <v>41897</v>
      </c>
      <c r="B68" s="111" t="s">
        <v>11</v>
      </c>
      <c r="C68" s="112"/>
      <c r="D68" s="113">
        <v>0</v>
      </c>
      <c r="E68" s="113">
        <v>2999997000</v>
      </c>
      <c r="F68" s="113">
        <v>0</v>
      </c>
      <c r="G68" s="113">
        <v>0</v>
      </c>
      <c r="H68" s="113">
        <v>0</v>
      </c>
      <c r="I68" s="113">
        <v>270270</v>
      </c>
    </row>
    <row r="69" spans="1:9">
      <c r="A69" s="110">
        <v>41887</v>
      </c>
      <c r="B69" s="111" t="s">
        <v>11</v>
      </c>
      <c r="C69" s="112"/>
      <c r="D69" s="113">
        <v>0</v>
      </c>
      <c r="E69" s="113">
        <v>2999997000</v>
      </c>
      <c r="F69" s="113">
        <v>0</v>
      </c>
      <c r="G69" s="113">
        <v>0</v>
      </c>
      <c r="H69" s="113">
        <v>0</v>
      </c>
      <c r="I69" s="113">
        <v>270270</v>
      </c>
    </row>
    <row r="70" spans="1:9">
      <c r="A70" s="110">
        <v>41883</v>
      </c>
      <c r="B70" s="111" t="s">
        <v>11</v>
      </c>
      <c r="C70" s="112"/>
      <c r="D70" s="113">
        <v>0</v>
      </c>
      <c r="E70" s="113">
        <v>2999997000</v>
      </c>
      <c r="F70" s="113">
        <v>0</v>
      </c>
      <c r="G70" s="113">
        <v>0</v>
      </c>
      <c r="H70" s="113">
        <v>0</v>
      </c>
      <c r="I70" s="113">
        <v>270270</v>
      </c>
    </row>
    <row r="71" spans="1:9" ht="24">
      <c r="A71" s="110">
        <v>41883</v>
      </c>
      <c r="B71" s="111" t="s">
        <v>31</v>
      </c>
      <c r="C71" s="112"/>
      <c r="D71" s="113">
        <v>594594000</v>
      </c>
      <c r="E71" s="113">
        <v>2999997000</v>
      </c>
      <c r="F71" s="113">
        <v>0</v>
      </c>
      <c r="G71" s="113">
        <v>0</v>
      </c>
      <c r="H71" s="113">
        <v>0</v>
      </c>
      <c r="I71" s="113">
        <v>270270</v>
      </c>
    </row>
    <row r="72" spans="1:9">
      <c r="A72" s="110">
        <v>41879</v>
      </c>
      <c r="B72" s="111" t="s">
        <v>11</v>
      </c>
      <c r="C72" s="112"/>
      <c r="D72" s="113">
        <v>0</v>
      </c>
      <c r="E72" s="113">
        <v>3594591000</v>
      </c>
      <c r="F72" s="113">
        <v>0</v>
      </c>
      <c r="G72" s="113">
        <v>0</v>
      </c>
      <c r="H72" s="113">
        <v>0</v>
      </c>
      <c r="I72" s="113">
        <v>270270</v>
      </c>
    </row>
    <row r="73" spans="1:9">
      <c r="A73" s="110">
        <v>41871</v>
      </c>
      <c r="B73" s="111" t="s">
        <v>11</v>
      </c>
      <c r="C73" s="112"/>
      <c r="D73" s="113">
        <v>0</v>
      </c>
      <c r="E73" s="113">
        <v>3594591000</v>
      </c>
      <c r="F73" s="113">
        <v>0</v>
      </c>
      <c r="G73" s="113">
        <v>0</v>
      </c>
      <c r="H73" s="113">
        <v>0</v>
      </c>
      <c r="I73" s="113">
        <v>270270</v>
      </c>
    </row>
    <row r="74" spans="1:9">
      <c r="A74" s="110">
        <v>41820</v>
      </c>
      <c r="B74" s="111" t="s">
        <v>32</v>
      </c>
      <c r="C74" s="112"/>
      <c r="D74" s="113">
        <v>594594000</v>
      </c>
      <c r="E74" s="113">
        <v>3594591000</v>
      </c>
      <c r="F74" s="113">
        <v>0</v>
      </c>
      <c r="G74" s="113">
        <v>0</v>
      </c>
      <c r="H74" s="113">
        <v>0</v>
      </c>
      <c r="I74" s="113">
        <v>270270</v>
      </c>
    </row>
    <row r="75" spans="1:9">
      <c r="A75" s="19">
        <v>41816</v>
      </c>
      <c r="B75" s="20" t="s">
        <v>15</v>
      </c>
      <c r="C75" s="21"/>
      <c r="D75" s="22">
        <v>2999997000</v>
      </c>
      <c r="E75" s="22">
        <v>2999997000</v>
      </c>
      <c r="F75" s="22">
        <v>0</v>
      </c>
      <c r="G75" s="22">
        <v>0</v>
      </c>
      <c r="H75" s="22">
        <v>270270</v>
      </c>
      <c r="I75" s="22">
        <v>270270</v>
      </c>
    </row>
    <row r="76" spans="1:9">
      <c r="D76" s="28" t="s">
        <v>17</v>
      </c>
      <c r="E76" s="27"/>
      <c r="F76" s="28" t="s">
        <v>18</v>
      </c>
    </row>
    <row r="77" spans="1:9">
      <c r="D77" s="29">
        <f>SUM(D54:D55,D50:D51,D44:D46)</f>
        <v>2999997000</v>
      </c>
      <c r="E77" s="27"/>
      <c r="F77" s="29">
        <f>SUM(F54:F55,F50:F51,F44:F46)</f>
        <v>1341812654</v>
      </c>
    </row>
  </sheetData>
  <mergeCells count="14">
    <mergeCell ref="J42:J44"/>
    <mergeCell ref="I3:I4"/>
    <mergeCell ref="A3:A4"/>
    <mergeCell ref="B3:B4"/>
    <mergeCell ref="C3:C4"/>
    <mergeCell ref="D3:G3"/>
    <mergeCell ref="H3:H4"/>
    <mergeCell ref="A40:G40"/>
    <mergeCell ref="I14:I15"/>
    <mergeCell ref="A14:A15"/>
    <mergeCell ref="B14:B15"/>
    <mergeCell ref="C14:C15"/>
    <mergeCell ref="D14:G14"/>
    <mergeCell ref="H14:H15"/>
  </mergeCells>
  <phoneticPr fontId="4" type="noConversion"/>
  <pageMargins left="0.27559055118110237" right="0.15748031496062992" top="0.74803149606299213" bottom="0.74803149606299213" header="0.31496062992125984" footer="0.31496062992125984"/>
  <pageSetup paperSize="9" scale="9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업체목록</vt:lpstr>
      <vt:lpstr>레고켐</vt:lpstr>
      <vt:lpstr>제넥신</vt:lpstr>
      <vt:lpstr>아이큐어</vt:lpstr>
      <vt:lpstr>크리스탈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2017-01-12T02:31:30Z</cp:lastPrinted>
  <dcterms:created xsi:type="dcterms:W3CDTF">2017-01-12T01:42:07Z</dcterms:created>
  <dcterms:modified xsi:type="dcterms:W3CDTF">2017-07-20T08:59:47Z</dcterms:modified>
</cp:coreProperties>
</file>